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95" yWindow="1170" windowWidth="15135" windowHeight="6855"/>
  </bookViews>
  <sheets>
    <sheet name="Quenn Anne" sheetId="1" r:id="rId1"/>
  </sheets>
  <definedNames>
    <definedName name="_xlnm.Print_Area" localSheetId="0">'Quenn Anne'!$B$68:$F$111</definedName>
  </definedNames>
  <calcPr calcId="125725"/>
</workbook>
</file>

<file path=xl/calcChain.xml><?xml version="1.0" encoding="utf-8"?>
<calcChain xmlns="http://schemas.openxmlformats.org/spreadsheetml/2006/main">
  <c r="AI65" i="1"/>
  <c r="F107"/>
  <c r="W107" s="1"/>
  <c r="F105"/>
  <c r="W105" s="1"/>
  <c r="F97"/>
  <c r="W97" s="1"/>
  <c r="F96"/>
  <c r="W96" s="1"/>
  <c r="F95"/>
  <c r="W95" s="1"/>
  <c r="F92"/>
  <c r="W92" s="1"/>
  <c r="F91"/>
  <c r="W91" s="1"/>
  <c r="F81"/>
  <c r="W81" s="1"/>
  <c r="F80"/>
  <c r="W80" s="1"/>
  <c r="F74"/>
  <c r="W74" s="1"/>
  <c r="F106"/>
  <c r="W106" s="1"/>
  <c r="F104"/>
  <c r="F103"/>
  <c r="F102"/>
  <c r="F101"/>
  <c r="F100"/>
  <c r="F99"/>
  <c r="W99" s="1"/>
  <c r="F98"/>
  <c r="W98" s="1"/>
  <c r="F94"/>
  <c r="W94" s="1"/>
  <c r="F93"/>
  <c r="W93" s="1"/>
  <c r="F90"/>
  <c r="W90" s="1"/>
  <c r="F89"/>
  <c r="W89" s="1"/>
  <c r="F88"/>
  <c r="W88" s="1"/>
  <c r="F87"/>
  <c r="F86"/>
  <c r="W86" s="1"/>
  <c r="F85"/>
  <c r="W85" s="1"/>
  <c r="F84"/>
  <c r="W84" s="1"/>
  <c r="F83"/>
  <c r="W83" s="1"/>
  <c r="F82"/>
  <c r="W82" s="1"/>
  <c r="F79"/>
  <c r="W79" s="1"/>
  <c r="F78"/>
  <c r="W78" s="1"/>
  <c r="F77"/>
  <c r="W77" s="1"/>
  <c r="F76"/>
  <c r="W76" s="1"/>
  <c r="F75"/>
  <c r="W75" s="1"/>
  <c r="F73"/>
  <c r="W73" s="1"/>
  <c r="I20"/>
  <c r="Z65"/>
  <c r="AG22"/>
  <c r="AG65" s="1"/>
  <c r="G65"/>
  <c r="W104"/>
  <c r="W103"/>
  <c r="W102"/>
  <c r="W101"/>
  <c r="W100"/>
  <c r="W87"/>
  <c r="U59"/>
  <c r="U58"/>
  <c r="U56"/>
  <c r="AE47"/>
  <c r="S46"/>
  <c r="S65" s="1"/>
  <c r="Q45"/>
  <c r="AE40"/>
  <c r="AE39"/>
  <c r="AE36"/>
  <c r="Q35"/>
  <c r="Q65" s="1"/>
  <c r="I26"/>
  <c r="I30"/>
  <c r="AE27"/>
  <c r="K22"/>
  <c r="W22"/>
  <c r="M20"/>
  <c r="M65" s="1"/>
  <c r="W19"/>
  <c r="O18"/>
  <c r="O65" s="1"/>
  <c r="K18"/>
  <c r="W18"/>
  <c r="W17"/>
  <c r="AC15"/>
  <c r="AC65" s="1"/>
  <c r="I15"/>
  <c r="I65" s="1"/>
  <c r="A9"/>
  <c r="AE65" l="1"/>
  <c r="U65"/>
  <c r="K65"/>
  <c r="W65"/>
  <c r="F111"/>
  <c r="G74"/>
  <c r="G87"/>
  <c r="G73"/>
  <c r="G78"/>
  <c r="G76"/>
  <c r="W109" l="1"/>
  <c r="F110" s="1"/>
  <c r="G88" l="1"/>
</calcChain>
</file>

<file path=xl/sharedStrings.xml><?xml version="1.0" encoding="utf-8"?>
<sst xmlns="http://schemas.openxmlformats.org/spreadsheetml/2006/main" count="167" uniqueCount="87">
  <si>
    <t>House No.</t>
  </si>
  <si>
    <t>Drg. No.</t>
  </si>
  <si>
    <t>Material</t>
  </si>
  <si>
    <t>L</t>
  </si>
  <si>
    <t>T</t>
  </si>
  <si>
    <t>Windows</t>
  </si>
  <si>
    <t>Doors</t>
  </si>
  <si>
    <t>Components</t>
  </si>
  <si>
    <t>Front Elevation</t>
  </si>
  <si>
    <t>(ins)</t>
  </si>
  <si>
    <t>H</t>
  </si>
  <si>
    <t>No.</t>
  </si>
  <si>
    <t>No. per component.</t>
  </si>
  <si>
    <t>Component Description.</t>
  </si>
  <si>
    <t>Total</t>
  </si>
  <si>
    <t>Cutting List</t>
  </si>
  <si>
    <t>Check Sum</t>
  </si>
  <si>
    <t>No. 4x8 sheets</t>
  </si>
  <si>
    <t>Cutting List - Imperial</t>
  </si>
  <si>
    <t>inch - fraction</t>
  </si>
  <si>
    <t>Material - 3/8 ply</t>
  </si>
  <si>
    <t>Length</t>
  </si>
  <si>
    <t>Quantity</t>
  </si>
  <si>
    <t xml:space="preserve">First Floor </t>
  </si>
  <si>
    <t xml:space="preserve">Ground Floor </t>
  </si>
  <si>
    <t>Shutters</t>
  </si>
  <si>
    <t>No. per component</t>
  </si>
  <si>
    <t>Total of house</t>
  </si>
  <si>
    <t>05</t>
  </si>
  <si>
    <t>Elevations</t>
  </si>
  <si>
    <t>Exterior Walls</t>
  </si>
  <si>
    <t>001</t>
  </si>
  <si>
    <t>002</t>
  </si>
  <si>
    <t>Isometric</t>
  </si>
  <si>
    <t>003</t>
  </si>
  <si>
    <t>Right Side Elevation</t>
  </si>
  <si>
    <t>004</t>
  </si>
  <si>
    <t>Left Side Elevation</t>
  </si>
  <si>
    <t>005</t>
  </si>
  <si>
    <t>006</t>
  </si>
  <si>
    <t>007</t>
  </si>
  <si>
    <t>008</t>
  </si>
  <si>
    <t>009</t>
  </si>
  <si>
    <t>010</t>
  </si>
  <si>
    <t>011</t>
  </si>
  <si>
    <t>012</t>
  </si>
  <si>
    <t>Front Entrance</t>
  </si>
  <si>
    <t>HW 6010</t>
  </si>
  <si>
    <t>HW 5037</t>
  </si>
  <si>
    <t>Left Side Door</t>
  </si>
  <si>
    <t>HW 5001</t>
  </si>
  <si>
    <t>Right Side Door</t>
  </si>
  <si>
    <t>HW 5038</t>
  </si>
  <si>
    <t>HW 5035</t>
  </si>
  <si>
    <t>Right Side Right Door</t>
  </si>
  <si>
    <t>Centre Front Wall</t>
  </si>
  <si>
    <t>HW 5040</t>
  </si>
  <si>
    <t>Front Wall, Side</t>
  </si>
  <si>
    <t>Rear Wall</t>
  </si>
  <si>
    <t>Ground Floor</t>
  </si>
  <si>
    <t>Kitchen Wall</t>
  </si>
  <si>
    <t>HW 6007</t>
  </si>
  <si>
    <t>Tower Wall, Ground</t>
  </si>
  <si>
    <t>First Flooor</t>
  </si>
  <si>
    <t>Tower Wall, first Floor</t>
  </si>
  <si>
    <t>HW 5031</t>
  </si>
  <si>
    <t>Bedroom 2 wall</t>
  </si>
  <si>
    <t>Bedroom 2 Wall</t>
  </si>
  <si>
    <t>Bedroom 1 Wall</t>
  </si>
  <si>
    <t>Bathroom Wall</t>
  </si>
  <si>
    <t>Attic</t>
  </si>
  <si>
    <t>Attic Floor</t>
  </si>
  <si>
    <t>Tower Wall Level 3</t>
  </si>
  <si>
    <t>Front Wall Apex</t>
  </si>
  <si>
    <t>HW 5044</t>
  </si>
  <si>
    <t>Attic Wall</t>
  </si>
  <si>
    <t>Roof</t>
  </si>
  <si>
    <t xml:space="preserve">Roof </t>
  </si>
  <si>
    <t>HW 7002</t>
  </si>
  <si>
    <t>Material-2 x 1 (nominal)</t>
  </si>
  <si>
    <t>Width</t>
  </si>
  <si>
    <t>Queen Anne House</t>
  </si>
  <si>
    <t>Roof supports</t>
  </si>
  <si>
    <t>HW 6012</t>
  </si>
  <si>
    <t>Tower Wall</t>
  </si>
  <si>
    <t xml:space="preserve">Tower Roof </t>
  </si>
  <si>
    <t>Tower roof base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</si>
</sst>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;;;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4EAF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textRotation="43"/>
    </xf>
    <xf numFmtId="0" fontId="1" fillId="0" borderId="0" xfId="0" applyFont="1" applyAlignment="1">
      <alignment horizontal="right" textRotation="43"/>
    </xf>
    <xf numFmtId="0" fontId="1" fillId="0" borderId="0" xfId="0" applyFont="1" applyAlignment="1">
      <alignment textRotation="43"/>
    </xf>
    <xf numFmtId="1" fontId="0" fillId="0" borderId="0" xfId="0" applyNumberFormat="1" applyBorder="1"/>
    <xf numFmtId="0" fontId="6" fillId="0" borderId="0" xfId="0" applyFont="1" applyBorder="1"/>
    <xf numFmtId="0" fontId="1" fillId="2" borderId="0" xfId="0" applyFont="1" applyFill="1"/>
    <xf numFmtId="0" fontId="1" fillId="2" borderId="0" xfId="0" applyFont="1" applyFill="1" applyAlignment="1">
      <alignment textRotation="43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1" fillId="3" borderId="0" xfId="0" applyFont="1" applyFill="1"/>
    <xf numFmtId="0" fontId="5" fillId="3" borderId="0" xfId="0" applyFont="1" applyFill="1"/>
    <xf numFmtId="0" fontId="1" fillId="3" borderId="0" xfId="0" applyFont="1" applyFill="1" applyAlignment="1">
      <alignment textRotation="43"/>
    </xf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4" borderId="0" xfId="0" applyFont="1" applyFill="1" applyAlignment="1">
      <alignment textRotation="43"/>
    </xf>
    <xf numFmtId="0" fontId="0" fillId="4" borderId="0" xfId="0" applyFill="1" applyBorder="1"/>
    <xf numFmtId="0" fontId="1" fillId="4" borderId="0" xfId="0" applyFont="1" applyFill="1" applyAlignment="1"/>
    <xf numFmtId="0" fontId="5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/>
    <xf numFmtId="49" fontId="0" fillId="0" borderId="0" xfId="0" applyNumberFormat="1" applyFill="1" applyAlignment="1">
      <alignment horizontal="left"/>
    </xf>
    <xf numFmtId="0" fontId="3" fillId="0" borderId="1" xfId="0" applyFont="1" applyFill="1" applyBorder="1"/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6" fillId="0" borderId="4" xfId="0" applyFont="1" applyFill="1" applyBorder="1"/>
    <xf numFmtId="0" fontId="0" fillId="0" borderId="0" xfId="0" applyFill="1" applyBorder="1"/>
    <xf numFmtId="12" fontId="0" fillId="0" borderId="5" xfId="0" applyNumberFormat="1" applyFill="1" applyBorder="1" applyAlignment="1">
      <alignment horizontal="left"/>
    </xf>
    <xf numFmtId="12" fontId="0" fillId="0" borderId="0" xfId="0" applyNumberFormat="1" applyFill="1" applyBorder="1" applyAlignment="1">
      <alignment horizontal="center"/>
    </xf>
    <xf numFmtId="0" fontId="0" fillId="0" borderId="4" xfId="0" applyFill="1" applyBorder="1"/>
    <xf numFmtId="0" fontId="6" fillId="0" borderId="0" xfId="0" applyFont="1" applyFill="1" applyBorder="1"/>
    <xf numFmtId="12" fontId="6" fillId="0" borderId="5" xfId="0" applyNumberFormat="1" applyFont="1" applyFill="1" applyBorder="1" applyAlignment="1">
      <alignment horizontal="left"/>
    </xf>
    <xf numFmtId="12" fontId="6" fillId="0" borderId="0" xfId="0" applyNumberFormat="1" applyFont="1" applyFill="1" applyBorder="1" applyAlignment="1">
      <alignment horizontal="left"/>
    </xf>
    <xf numFmtId="164" fontId="0" fillId="0" borderId="4" xfId="0" applyNumberFormat="1" applyFill="1" applyBorder="1"/>
    <xf numFmtId="164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165" fontId="0" fillId="0" borderId="0" xfId="0" applyNumberFormat="1" applyFill="1"/>
    <xf numFmtId="12" fontId="0" fillId="0" borderId="0" xfId="0" applyNumberFormat="1" applyFill="1" applyBorder="1" applyAlignment="1">
      <alignment horizontal="left"/>
    </xf>
    <xf numFmtId="12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6" xfId="0" applyFill="1" applyBorder="1"/>
    <xf numFmtId="0" fontId="0" fillId="0" borderId="8" xfId="0" applyFill="1" applyBorder="1"/>
    <xf numFmtId="2" fontId="0" fillId="0" borderId="5" xfId="0" applyNumberFormat="1" applyFill="1" applyBorder="1"/>
    <xf numFmtId="0" fontId="0" fillId="0" borderId="0" xfId="0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/>
    <xf numFmtId="165" fontId="0" fillId="0" borderId="0" xfId="0" applyNumberFormat="1" applyFill="1" applyBorder="1"/>
    <xf numFmtId="2" fontId="0" fillId="0" borderId="0" xfId="0" applyNumberFormat="1" applyFill="1" applyBorder="1"/>
    <xf numFmtId="0" fontId="4" fillId="0" borderId="0" xfId="0" applyFont="1" applyFill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12" fontId="0" fillId="4" borderId="0" xfId="0" applyNumberFormat="1" applyFill="1"/>
    <xf numFmtId="0" fontId="1" fillId="5" borderId="0" xfId="0" applyFont="1" applyFill="1"/>
    <xf numFmtId="0" fontId="1" fillId="5" borderId="0" xfId="0" applyFont="1" applyFill="1" applyAlignment="1">
      <alignment textRotation="43"/>
    </xf>
    <xf numFmtId="0" fontId="5" fillId="5" borderId="0" xfId="0" applyFont="1" applyFill="1" applyAlignment="1">
      <alignment horizontal="center"/>
    </xf>
    <xf numFmtId="0" fontId="0" fillId="5" borderId="0" xfId="0" applyFill="1"/>
    <xf numFmtId="0" fontId="5" fillId="2" borderId="0" xfId="0" applyFont="1" applyFill="1" applyAlignment="1">
      <alignment textRotation="45"/>
    </xf>
    <xf numFmtId="0" fontId="1" fillId="2" borderId="0" xfId="0" applyFont="1" applyFill="1" applyAlignment="1">
      <alignment textRotation="45"/>
    </xf>
    <xf numFmtId="0" fontId="5" fillId="5" borderId="0" xfId="0" applyFont="1" applyFill="1" applyAlignment="1">
      <alignment textRotation="45"/>
    </xf>
    <xf numFmtId="0" fontId="1" fillId="4" borderId="0" xfId="0" applyFont="1" applyFill="1" applyAlignment="1">
      <alignment textRotation="45"/>
    </xf>
    <xf numFmtId="0" fontId="5" fillId="3" borderId="0" xfId="0" applyFont="1" applyFill="1" applyAlignment="1">
      <alignment textRotation="45"/>
    </xf>
    <xf numFmtId="0" fontId="1" fillId="6" borderId="0" xfId="0" applyFont="1" applyFill="1"/>
    <xf numFmtId="0" fontId="1" fillId="6" borderId="0" xfId="0" applyFont="1" applyFill="1" applyAlignment="1">
      <alignment textRotation="45"/>
    </xf>
    <xf numFmtId="0" fontId="1" fillId="6" borderId="0" xfId="0" applyFont="1" applyFill="1" applyAlignment="1">
      <alignment textRotation="43"/>
    </xf>
    <xf numFmtId="0" fontId="5" fillId="6" borderId="0" xfId="0" applyFont="1" applyFill="1" applyAlignment="1">
      <alignment horizontal="center"/>
    </xf>
    <xf numFmtId="0" fontId="0" fillId="6" borderId="0" xfId="0" applyFill="1"/>
    <xf numFmtId="0" fontId="0" fillId="0" borderId="0" xfId="0" applyFont="1" applyAlignment="1">
      <alignment horizontal="center"/>
    </xf>
    <xf numFmtId="12" fontId="0" fillId="4" borderId="0" xfId="0" applyNumberFormat="1" applyFill="1" applyAlignment="1"/>
    <xf numFmtId="0" fontId="3" fillId="4" borderId="9" xfId="0" applyFont="1" applyFill="1" applyBorder="1"/>
    <xf numFmtId="0" fontId="0" fillId="4" borderId="10" xfId="0" applyFill="1" applyBorder="1"/>
    <xf numFmtId="0" fontId="0" fillId="4" borderId="11" xfId="0" applyFill="1" applyBorder="1"/>
    <xf numFmtId="12" fontId="0" fillId="4" borderId="4" xfId="0" applyNumberFormat="1" applyFill="1" applyBorder="1"/>
    <xf numFmtId="12" fontId="0" fillId="4" borderId="0" xfId="0" applyNumberFormat="1" applyFill="1" applyBorder="1"/>
    <xf numFmtId="1" fontId="0" fillId="4" borderId="0" xfId="0" applyNumberFormat="1" applyFill="1" applyProtection="1">
      <protection locked="0" hidden="1"/>
    </xf>
    <xf numFmtId="12" fontId="0" fillId="4" borderId="0" xfId="0" applyNumberFormat="1" applyFill="1" applyProtection="1">
      <protection locked="0" hidden="1"/>
    </xf>
    <xf numFmtId="0" fontId="1" fillId="4" borderId="0" xfId="0" applyFont="1" applyFill="1" applyAlignment="1">
      <alignment horizontal="center"/>
    </xf>
    <xf numFmtId="49" fontId="0" fillId="6" borderId="0" xfId="0" applyNumberFormat="1" applyFill="1" applyAlignment="1">
      <alignment horizontal="center"/>
    </xf>
    <xf numFmtId="12" fontId="0" fillId="6" borderId="0" xfId="0" applyNumberFormat="1" applyFill="1"/>
    <xf numFmtId="49" fontId="0" fillId="6" borderId="0" xfId="0" applyNumberFormat="1" applyFill="1" applyAlignment="1">
      <alignment horizontal="left"/>
    </xf>
    <xf numFmtId="0" fontId="0" fillId="6" borderId="0" xfId="0" applyFill="1" applyAlignment="1">
      <alignment horizontal="right"/>
    </xf>
    <xf numFmtId="0" fontId="1" fillId="7" borderId="0" xfId="0" applyFont="1" applyFill="1" applyAlignment="1">
      <alignment textRotation="43"/>
    </xf>
    <xf numFmtId="0" fontId="5" fillId="7" borderId="0" xfId="0" applyFont="1" applyFill="1" applyAlignment="1">
      <alignment horizontal="center"/>
    </xf>
    <xf numFmtId="0" fontId="0" fillId="7" borderId="0" xfId="0" applyFill="1"/>
    <xf numFmtId="0" fontId="1" fillId="8" borderId="0" xfId="0" applyFont="1" applyFill="1"/>
    <xf numFmtId="0" fontId="1" fillId="8" borderId="0" xfId="0" applyFont="1" applyFill="1" applyAlignment="1">
      <alignment textRotation="45"/>
    </xf>
    <xf numFmtId="0" fontId="1" fillId="8" borderId="0" xfId="0" applyFont="1" applyFill="1" applyAlignment="1">
      <alignment textRotation="43"/>
    </xf>
    <xf numFmtId="0" fontId="5" fillId="8" borderId="0" xfId="0" applyFont="1" applyFill="1"/>
    <xf numFmtId="0" fontId="0" fillId="8" borderId="0" xfId="0" applyFill="1"/>
    <xf numFmtId="0" fontId="0" fillId="6" borderId="0" xfId="0" applyFill="1" applyAlignment="1">
      <alignment horizontal="center"/>
    </xf>
    <xf numFmtId="49" fontId="0" fillId="6" borderId="0" xfId="0" applyNumberFormat="1" applyFill="1" applyAlignment="1">
      <alignment horizontal="right"/>
    </xf>
    <xf numFmtId="12" fontId="0" fillId="6" borderId="0" xfId="0" applyNumberFormat="1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1" fontId="0" fillId="4" borderId="0" xfId="0" applyNumberFormat="1" applyFill="1"/>
    <xf numFmtId="12" fontId="0" fillId="8" borderId="4" xfId="0" applyNumberFormat="1" applyFill="1" applyBorder="1"/>
    <xf numFmtId="12" fontId="0" fillId="8" borderId="0" xfId="0" applyNumberFormat="1" applyFill="1" applyBorder="1"/>
    <xf numFmtId="12" fontId="0" fillId="8" borderId="0" xfId="0" applyNumberFormat="1" applyFill="1" applyBorder="1" applyAlignment="1"/>
    <xf numFmtId="0" fontId="0" fillId="4" borderId="4" xfId="0" applyFill="1" applyBorder="1"/>
    <xf numFmtId="0" fontId="0" fillId="4" borderId="5" xfId="0" applyFill="1" applyBorder="1"/>
    <xf numFmtId="0" fontId="0" fillId="0" borderId="7" xfId="0" applyFill="1" applyBorder="1"/>
    <xf numFmtId="0" fontId="4" fillId="0" borderId="6" xfId="0" applyFont="1" applyFill="1" applyBorder="1"/>
    <xf numFmtId="0" fontId="0" fillId="4" borderId="7" xfId="0" applyFill="1" applyBorder="1"/>
    <xf numFmtId="0" fontId="6" fillId="0" borderId="4" xfId="0" applyFont="1" applyFill="1" applyBorder="1" applyAlignment="1">
      <alignment horizontal="center"/>
    </xf>
    <xf numFmtId="12" fontId="6" fillId="0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textRotation="43"/>
    </xf>
    <xf numFmtId="0" fontId="9" fillId="7" borderId="0" xfId="0" applyFont="1" applyFill="1" applyAlignment="1">
      <alignment textRotation="43"/>
    </xf>
    <xf numFmtId="0" fontId="9" fillId="7" borderId="0" xfId="0" applyFont="1" applyFill="1"/>
    <xf numFmtId="0" fontId="10" fillId="7" borderId="0" xfId="0" applyFont="1" applyFill="1"/>
    <xf numFmtId="0" fontId="0" fillId="9" borderId="5" xfId="0" applyFill="1" applyBorder="1" applyAlignment="1">
      <alignment horizontal="center"/>
    </xf>
    <xf numFmtId="12" fontId="0" fillId="9" borderId="4" xfId="0" applyNumberFormat="1" applyFill="1" applyBorder="1"/>
    <xf numFmtId="12" fontId="0" fillId="9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4EAF2"/>
      <color rgb="FFFFFF99"/>
      <color rgb="FFCCECFF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21"/>
  <sheetViews>
    <sheetView tabSelected="1" topLeftCell="A64" zoomScale="75" zoomScaleNormal="75" workbookViewId="0">
      <selection activeCell="D108" sqref="D108"/>
    </sheetView>
  </sheetViews>
  <sheetFormatPr defaultRowHeight="15"/>
  <cols>
    <col min="1" max="1" width="6.7109375" style="5" customWidth="1"/>
    <col min="2" max="2" width="13.140625" style="1" customWidth="1"/>
    <col min="3" max="3" width="22.85546875" style="26" customWidth="1"/>
    <col min="4" max="4" width="9.140625" style="26" customWidth="1"/>
    <col min="5" max="5" width="9.28515625" style="26" customWidth="1"/>
    <col min="6" max="6" width="9.42578125" style="26" customWidth="1"/>
    <col min="7" max="7" width="4.85546875" style="26" customWidth="1"/>
    <col min="8" max="8" width="4.140625" customWidth="1"/>
    <col min="9" max="19" width="3.5703125" customWidth="1"/>
    <col min="20" max="20" width="3.42578125" customWidth="1"/>
    <col min="21" max="21" width="3.5703125" customWidth="1"/>
    <col min="22" max="22" width="3" customWidth="1"/>
    <col min="23" max="23" width="6" customWidth="1"/>
    <col min="24" max="24" width="5.5703125" style="34" customWidth="1"/>
    <col min="25" max="25" width="5.5703125" customWidth="1"/>
    <col min="26" max="26" width="5.7109375" customWidth="1"/>
    <col min="27" max="27" width="5" style="26" customWidth="1"/>
    <col min="28" max="28" width="4.140625" customWidth="1"/>
    <col min="29" max="29" width="5.140625" customWidth="1"/>
    <col min="30" max="30" width="4.42578125" customWidth="1"/>
    <col min="31" max="31" width="5.140625" customWidth="1"/>
    <col min="32" max="32" width="3.42578125" style="26" customWidth="1"/>
    <col min="33" max="33" width="5.7109375" customWidth="1"/>
    <col min="34" max="34" width="5.140625" customWidth="1"/>
    <col min="35" max="35" width="5.28515625" customWidth="1"/>
    <col min="36" max="36" width="5.140625" customWidth="1"/>
    <col min="37" max="37" width="2.140625" style="26" customWidth="1"/>
    <col min="38" max="38" width="4.85546875" customWidth="1"/>
    <col min="39" max="40" width="5.140625" customWidth="1"/>
    <col min="41" max="41" width="2.7109375" style="26" customWidth="1"/>
    <col min="42" max="42" width="4.85546875" customWidth="1"/>
    <col min="43" max="43" width="5.140625" customWidth="1"/>
    <col min="44" max="44" width="4.85546875" customWidth="1"/>
    <col min="45" max="45" width="4.5703125" customWidth="1"/>
  </cols>
  <sheetData>
    <row r="1" spans="1:44" s="2" customFormat="1">
      <c r="A1" s="11"/>
      <c r="B1" s="4"/>
      <c r="C1" s="25"/>
      <c r="D1" s="25" t="s">
        <v>2</v>
      </c>
      <c r="E1" s="25"/>
      <c r="F1" s="25"/>
      <c r="G1" s="25"/>
      <c r="H1" s="2" t="s">
        <v>7</v>
      </c>
      <c r="X1" s="77"/>
      <c r="AA1" s="25"/>
      <c r="AF1" s="25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1:44">
      <c r="A2" s="11"/>
      <c r="B2" s="4"/>
      <c r="C2" s="25"/>
      <c r="D2" s="25"/>
      <c r="E2" s="25"/>
      <c r="F2" s="25"/>
      <c r="G2" s="25"/>
      <c r="H2" s="17" t="s">
        <v>5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77"/>
      <c r="Y2" s="68" t="s">
        <v>25</v>
      </c>
      <c r="Z2" s="68"/>
      <c r="AA2" s="25"/>
      <c r="AB2" s="21" t="s">
        <v>6</v>
      </c>
      <c r="AC2" s="21"/>
      <c r="AD2" s="99"/>
      <c r="AE2" s="99"/>
      <c r="AF2" s="21"/>
      <c r="AG2" s="21"/>
      <c r="AH2" s="34"/>
      <c r="AI2" s="34"/>
      <c r="AJ2" s="34"/>
      <c r="AK2" s="34"/>
      <c r="AL2" s="121"/>
      <c r="AM2" s="34"/>
      <c r="AN2" s="34"/>
      <c r="AO2" s="34"/>
      <c r="AP2" s="121"/>
      <c r="AQ2" s="34"/>
      <c r="AR2" s="34"/>
    </row>
    <row r="3" spans="1:44" ht="59.25">
      <c r="A3" s="11"/>
      <c r="B3" s="4"/>
      <c r="C3" s="25"/>
      <c r="D3" s="25"/>
      <c r="E3" s="25"/>
      <c r="F3" s="25"/>
      <c r="G3" s="25"/>
      <c r="H3" s="72" t="s">
        <v>12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78"/>
      <c r="Y3" s="74" t="s">
        <v>26</v>
      </c>
      <c r="Z3" s="74"/>
      <c r="AA3" s="75"/>
      <c r="AB3" s="76" t="s">
        <v>12</v>
      </c>
      <c r="AC3" s="76"/>
      <c r="AD3" s="100"/>
      <c r="AE3" s="100"/>
      <c r="AF3" s="76"/>
      <c r="AG3" s="76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1:44" s="14" customFormat="1" ht="45.75">
      <c r="A4" s="12" t="s">
        <v>0</v>
      </c>
      <c r="B4" s="13" t="s">
        <v>1</v>
      </c>
      <c r="C4" s="29" t="s">
        <v>13</v>
      </c>
      <c r="D4" s="91" t="s">
        <v>3</v>
      </c>
      <c r="E4" s="91" t="s">
        <v>10</v>
      </c>
      <c r="F4" s="91" t="s">
        <v>4</v>
      </c>
      <c r="G4" s="29" t="s">
        <v>11</v>
      </c>
      <c r="H4" s="18" t="s">
        <v>48</v>
      </c>
      <c r="I4" s="18"/>
      <c r="J4" s="96" t="s">
        <v>52</v>
      </c>
      <c r="K4" s="96"/>
      <c r="L4" s="18" t="s">
        <v>56</v>
      </c>
      <c r="M4" s="18"/>
      <c r="N4" s="96" t="s">
        <v>53</v>
      </c>
      <c r="O4" s="96"/>
      <c r="P4" s="18" t="s">
        <v>65</v>
      </c>
      <c r="Q4" s="18"/>
      <c r="R4" s="96" t="s">
        <v>74</v>
      </c>
      <c r="S4" s="96"/>
      <c r="T4" s="18" t="s">
        <v>78</v>
      </c>
      <c r="U4" s="18"/>
      <c r="V4" s="123" t="s">
        <v>50</v>
      </c>
      <c r="W4" s="96"/>
      <c r="X4" s="79"/>
      <c r="Y4" s="69"/>
      <c r="Z4" s="69"/>
      <c r="AA4" s="27"/>
      <c r="AB4" s="23" t="s">
        <v>47</v>
      </c>
      <c r="AC4" s="23"/>
      <c r="AD4" s="101" t="s">
        <v>61</v>
      </c>
      <c r="AE4" s="101"/>
      <c r="AF4" s="23" t="s">
        <v>83</v>
      </c>
      <c r="AG4" s="23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</row>
    <row r="5" spans="1:44">
      <c r="A5" s="11"/>
      <c r="B5" s="4"/>
      <c r="C5" s="25"/>
      <c r="D5" s="30" t="s">
        <v>9</v>
      </c>
      <c r="E5" s="30" t="s">
        <v>9</v>
      </c>
      <c r="F5" s="30" t="s">
        <v>9</v>
      </c>
      <c r="G5" s="30"/>
      <c r="H5" s="17"/>
      <c r="I5" s="19" t="s">
        <v>14</v>
      </c>
      <c r="J5" s="97"/>
      <c r="K5" s="97" t="s">
        <v>14</v>
      </c>
      <c r="L5" s="19"/>
      <c r="M5" s="19" t="s">
        <v>14</v>
      </c>
      <c r="N5" s="97"/>
      <c r="O5" s="97" t="s">
        <v>14</v>
      </c>
      <c r="P5" s="19"/>
      <c r="Q5" s="19" t="s">
        <v>14</v>
      </c>
      <c r="R5" s="97"/>
      <c r="S5" s="97" t="s">
        <v>14</v>
      </c>
      <c r="T5" s="19"/>
      <c r="U5" s="19" t="s">
        <v>14</v>
      </c>
      <c r="V5" s="124"/>
      <c r="W5" s="97" t="s">
        <v>14</v>
      </c>
      <c r="X5" s="80"/>
      <c r="Y5" s="70"/>
      <c r="Z5" s="70" t="s">
        <v>14</v>
      </c>
      <c r="AA5" s="25"/>
      <c r="AB5" s="21"/>
      <c r="AC5" s="22" t="s">
        <v>14</v>
      </c>
      <c r="AD5" s="99"/>
      <c r="AE5" s="102" t="s">
        <v>14</v>
      </c>
      <c r="AF5" s="21"/>
      <c r="AG5" s="22" t="s">
        <v>14</v>
      </c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</row>
    <row r="6" spans="1:44">
      <c r="D6" s="31"/>
      <c r="E6" s="31"/>
      <c r="F6" s="31"/>
      <c r="G6" s="31"/>
      <c r="H6" s="20"/>
      <c r="I6" s="20"/>
      <c r="J6" s="98"/>
      <c r="K6" s="98"/>
      <c r="L6" s="20"/>
      <c r="M6" s="20"/>
      <c r="N6" s="98"/>
      <c r="O6" s="98"/>
      <c r="P6" s="20"/>
      <c r="Q6" s="20"/>
      <c r="R6" s="98"/>
      <c r="S6" s="98"/>
      <c r="T6" s="20"/>
      <c r="U6" s="20"/>
      <c r="V6" s="125"/>
      <c r="W6" s="96"/>
      <c r="X6" s="81"/>
      <c r="Y6" s="71"/>
      <c r="Z6" s="71"/>
      <c r="AB6" s="24"/>
      <c r="AC6" s="24"/>
      <c r="AD6" s="103"/>
      <c r="AE6" s="103"/>
      <c r="AF6" s="24"/>
      <c r="AG6" s="2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</row>
    <row r="7" spans="1:44" ht="15.75">
      <c r="A7" s="6" t="s">
        <v>29</v>
      </c>
      <c r="D7" s="31"/>
      <c r="E7" s="31"/>
      <c r="F7" s="31"/>
      <c r="G7" s="31"/>
      <c r="H7" s="20"/>
      <c r="I7" s="20"/>
      <c r="J7" s="98"/>
      <c r="K7" s="98"/>
      <c r="L7" s="20"/>
      <c r="M7" s="20"/>
      <c r="N7" s="98"/>
      <c r="O7" s="98"/>
      <c r="P7" s="20"/>
      <c r="Q7" s="20"/>
      <c r="R7" s="98"/>
      <c r="S7" s="98"/>
      <c r="T7" s="20"/>
      <c r="U7" s="20"/>
      <c r="V7" s="125"/>
      <c r="W7" s="96"/>
      <c r="X7" s="81"/>
      <c r="Y7" s="71"/>
      <c r="Z7" s="71"/>
      <c r="AB7" s="24"/>
      <c r="AC7" s="24"/>
      <c r="AD7" s="103"/>
      <c r="AE7" s="103"/>
      <c r="AF7" s="24"/>
      <c r="AG7" s="2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4">
      <c r="A8" s="9" t="s">
        <v>28</v>
      </c>
      <c r="B8" s="9" t="s">
        <v>31</v>
      </c>
      <c r="C8" s="26" t="s">
        <v>33</v>
      </c>
      <c r="D8" s="67"/>
      <c r="E8" s="67"/>
      <c r="F8" s="67"/>
      <c r="H8" s="20"/>
      <c r="I8" s="20"/>
      <c r="J8" s="98"/>
      <c r="K8" s="98"/>
      <c r="L8" s="20"/>
      <c r="M8" s="20"/>
      <c r="N8" s="98"/>
      <c r="O8" s="98"/>
      <c r="P8" s="20"/>
      <c r="Q8" s="20"/>
      <c r="R8" s="98"/>
      <c r="S8" s="98"/>
      <c r="T8" s="20"/>
      <c r="U8" s="20"/>
      <c r="V8" s="125"/>
      <c r="W8" s="96"/>
      <c r="X8" s="81"/>
      <c r="Y8" s="71"/>
      <c r="Z8" s="71"/>
      <c r="AB8" s="24"/>
      <c r="AC8" s="24"/>
      <c r="AD8" s="103"/>
      <c r="AE8" s="103"/>
      <c r="AF8" s="24"/>
      <c r="AG8" s="2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4">
      <c r="A9" s="9" t="str">
        <f>+A8</f>
        <v>05</v>
      </c>
      <c r="B9" s="9" t="s">
        <v>32</v>
      </c>
      <c r="C9" s="26" t="s">
        <v>8</v>
      </c>
      <c r="D9" s="67"/>
      <c r="E9" s="67"/>
      <c r="F9" s="67"/>
      <c r="H9" s="20"/>
      <c r="I9" s="20"/>
      <c r="J9" s="98"/>
      <c r="K9" s="98"/>
      <c r="L9" s="20"/>
      <c r="M9" s="20"/>
      <c r="N9" s="98"/>
      <c r="O9" s="98"/>
      <c r="P9" s="20"/>
      <c r="Q9" s="20"/>
      <c r="R9" s="98"/>
      <c r="S9" s="98"/>
      <c r="T9" s="20"/>
      <c r="U9" s="20"/>
      <c r="V9" s="125"/>
      <c r="W9" s="96"/>
      <c r="X9" s="81"/>
      <c r="Y9" s="71"/>
      <c r="Z9" s="71"/>
      <c r="AB9" s="24"/>
      <c r="AC9" s="24"/>
      <c r="AD9" s="103"/>
      <c r="AE9" s="103"/>
      <c r="AF9" s="24"/>
      <c r="AG9" s="2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44">
      <c r="A10" s="9" t="s">
        <v>28</v>
      </c>
      <c r="B10" s="9" t="s">
        <v>34</v>
      </c>
      <c r="C10" s="26" t="s">
        <v>35</v>
      </c>
      <c r="D10" s="67"/>
      <c r="E10" s="67"/>
      <c r="F10" s="67"/>
      <c r="H10" s="20"/>
      <c r="I10" s="20"/>
      <c r="J10" s="98"/>
      <c r="K10" s="98"/>
      <c r="L10" s="20"/>
      <c r="M10" s="20"/>
      <c r="N10" s="98"/>
      <c r="O10" s="98"/>
      <c r="P10" s="20"/>
      <c r="Q10" s="20"/>
      <c r="R10" s="98"/>
      <c r="S10" s="98"/>
      <c r="T10" s="20"/>
      <c r="U10" s="20"/>
      <c r="V10" s="125"/>
      <c r="W10" s="96"/>
      <c r="X10" s="81"/>
      <c r="Y10" s="71"/>
      <c r="Z10" s="71"/>
      <c r="AB10" s="24"/>
      <c r="AC10" s="24"/>
      <c r="AD10" s="103"/>
      <c r="AE10" s="103"/>
      <c r="AF10" s="24"/>
      <c r="AG10" s="2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1:44">
      <c r="A11" s="9" t="s">
        <v>28</v>
      </c>
      <c r="B11" s="9" t="s">
        <v>36</v>
      </c>
      <c r="C11" s="26" t="s">
        <v>37</v>
      </c>
      <c r="D11" s="67"/>
      <c r="E11" s="67"/>
      <c r="F11" s="67"/>
      <c r="H11" s="20"/>
      <c r="I11" s="20"/>
      <c r="J11" s="98"/>
      <c r="K11" s="98"/>
      <c r="L11" s="20"/>
      <c r="M11" s="20"/>
      <c r="N11" s="98"/>
      <c r="O11" s="98"/>
      <c r="P11" s="20"/>
      <c r="Q11" s="20"/>
      <c r="R11" s="98"/>
      <c r="S11" s="98"/>
      <c r="T11" s="20"/>
      <c r="U11" s="20"/>
      <c r="V11" s="125"/>
      <c r="W11" s="96"/>
      <c r="X11" s="81"/>
      <c r="Y11" s="71"/>
      <c r="Z11" s="71"/>
      <c r="AB11" s="24"/>
      <c r="AC11" s="24"/>
      <c r="AD11" s="103"/>
      <c r="AE11" s="103"/>
      <c r="AF11" s="24"/>
      <c r="AG11" s="2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</row>
    <row r="12" spans="1:44" s="81" customFormat="1">
      <c r="A12" s="92"/>
      <c r="B12" s="92"/>
      <c r="D12" s="93"/>
      <c r="E12" s="93"/>
      <c r="F12" s="93"/>
      <c r="W12" s="79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</row>
    <row r="13" spans="1:44" s="81" customFormat="1">
      <c r="A13" s="94"/>
      <c r="B13" s="95"/>
      <c r="D13" s="93"/>
      <c r="E13" s="93"/>
      <c r="F13" s="93"/>
      <c r="W13" s="79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1:44">
      <c r="A14" s="11" t="s">
        <v>30</v>
      </c>
      <c r="D14" s="67"/>
      <c r="E14" s="67"/>
      <c r="F14" s="67"/>
      <c r="H14" s="20"/>
      <c r="I14" s="20"/>
      <c r="J14" s="98"/>
      <c r="K14" s="98"/>
      <c r="L14" s="20"/>
      <c r="M14" s="20"/>
      <c r="N14" s="98"/>
      <c r="O14" s="98"/>
      <c r="P14" s="20"/>
      <c r="Q14" s="20"/>
      <c r="R14" s="98"/>
      <c r="S14" s="98"/>
      <c r="T14" s="20"/>
      <c r="U14" s="20"/>
      <c r="V14" s="125"/>
      <c r="W14" s="96"/>
      <c r="X14" s="81"/>
      <c r="Y14" s="71"/>
      <c r="Z14" s="71"/>
      <c r="AB14" s="24"/>
      <c r="AC14" s="24"/>
      <c r="AD14" s="103"/>
      <c r="AE14" s="103"/>
      <c r="AF14" s="24"/>
      <c r="AG14" s="2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1:44">
      <c r="A15" s="9" t="s">
        <v>28</v>
      </c>
      <c r="B15" s="9" t="s">
        <v>38</v>
      </c>
      <c r="C15" s="26" t="s">
        <v>46</v>
      </c>
      <c r="D15" s="67">
        <v>18</v>
      </c>
      <c r="E15" s="67">
        <v>24.75</v>
      </c>
      <c r="F15" s="67">
        <v>0.375</v>
      </c>
      <c r="G15" s="26">
        <v>1</v>
      </c>
      <c r="H15" s="20">
        <v>1</v>
      </c>
      <c r="I15" s="20">
        <f>+H15*$G15</f>
        <v>1</v>
      </c>
      <c r="J15" s="98"/>
      <c r="K15" s="98"/>
      <c r="L15" s="20"/>
      <c r="M15" s="20"/>
      <c r="N15" s="98"/>
      <c r="O15" s="98"/>
      <c r="P15" s="20"/>
      <c r="Q15" s="20"/>
      <c r="R15" s="98"/>
      <c r="S15" s="98"/>
      <c r="T15" s="20"/>
      <c r="U15" s="20"/>
      <c r="V15" s="125"/>
      <c r="W15" s="96"/>
      <c r="X15" s="81"/>
      <c r="Y15" s="71"/>
      <c r="Z15" s="71"/>
      <c r="AB15" s="24">
        <v>1</v>
      </c>
      <c r="AC15" s="24">
        <f>+AB15*G15</f>
        <v>1</v>
      </c>
      <c r="AD15" s="103"/>
      <c r="AE15" s="103"/>
      <c r="AF15" s="24"/>
      <c r="AG15" s="2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1:44">
      <c r="A16" s="9" t="s">
        <v>28</v>
      </c>
      <c r="B16" s="9" t="s">
        <v>39</v>
      </c>
      <c r="D16" s="67"/>
      <c r="E16" s="67"/>
      <c r="F16" s="67">
        <v>0.375</v>
      </c>
      <c r="H16" s="20"/>
      <c r="I16" s="20"/>
      <c r="J16" s="98"/>
      <c r="K16" s="98"/>
      <c r="L16" s="20"/>
      <c r="M16" s="20"/>
      <c r="N16" s="98"/>
      <c r="O16" s="98"/>
      <c r="P16" s="20"/>
      <c r="Q16" s="20"/>
      <c r="R16" s="98"/>
      <c r="S16" s="98"/>
      <c r="T16" s="20"/>
      <c r="U16" s="20"/>
      <c r="V16" s="125"/>
      <c r="W16" s="96"/>
      <c r="X16" s="81"/>
      <c r="Y16" s="71"/>
      <c r="Z16" s="71"/>
      <c r="AB16" s="24"/>
      <c r="AC16" s="24"/>
      <c r="AD16" s="103"/>
      <c r="AE16" s="103"/>
      <c r="AF16" s="24"/>
      <c r="AG16" s="2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1:44">
      <c r="A17" s="9" t="s">
        <v>28</v>
      </c>
      <c r="B17" s="9" t="s">
        <v>40</v>
      </c>
      <c r="C17" s="26" t="s">
        <v>49</v>
      </c>
      <c r="D17" s="67">
        <v>17</v>
      </c>
      <c r="E17" s="67">
        <v>24.75</v>
      </c>
      <c r="F17" s="67">
        <v>0.375</v>
      </c>
      <c r="G17" s="26">
        <v>1</v>
      </c>
      <c r="H17" s="20"/>
      <c r="I17" s="20"/>
      <c r="J17" s="98"/>
      <c r="K17" s="98"/>
      <c r="L17" s="20"/>
      <c r="M17" s="20"/>
      <c r="N17" s="98"/>
      <c r="O17" s="98"/>
      <c r="P17" s="20"/>
      <c r="Q17" s="20"/>
      <c r="R17" s="98"/>
      <c r="S17" s="98"/>
      <c r="T17" s="20"/>
      <c r="U17" s="20"/>
      <c r="V17" s="125">
        <v>4</v>
      </c>
      <c r="W17" s="98">
        <f>+V17*$G17</f>
        <v>4</v>
      </c>
      <c r="X17" s="81"/>
      <c r="Y17" s="71"/>
      <c r="Z17" s="71"/>
      <c r="AB17" s="24"/>
      <c r="AC17" s="24"/>
      <c r="AD17" s="103"/>
      <c r="AE17" s="103"/>
      <c r="AF17" s="24"/>
      <c r="AG17" s="2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1:44">
      <c r="A18" s="9" t="s">
        <v>28</v>
      </c>
      <c r="B18" s="9" t="s">
        <v>41</v>
      </c>
      <c r="C18" s="26" t="s">
        <v>51</v>
      </c>
      <c r="D18" s="67">
        <v>14.875</v>
      </c>
      <c r="E18" s="67">
        <v>24.75</v>
      </c>
      <c r="F18" s="67">
        <v>0.375</v>
      </c>
      <c r="G18" s="26">
        <v>1</v>
      </c>
      <c r="H18" s="20"/>
      <c r="I18" s="20"/>
      <c r="J18" s="98">
        <v>1</v>
      </c>
      <c r="K18" s="98">
        <f>+G18*J18</f>
        <v>1</v>
      </c>
      <c r="L18" s="20"/>
      <c r="M18" s="20"/>
      <c r="N18" s="98">
        <v>1</v>
      </c>
      <c r="O18" s="98">
        <f>+G18*N18</f>
        <v>1</v>
      </c>
      <c r="P18" s="20"/>
      <c r="Q18" s="20"/>
      <c r="R18" s="98"/>
      <c r="S18" s="98"/>
      <c r="T18" s="20"/>
      <c r="U18" s="20"/>
      <c r="V18" s="125">
        <v>2</v>
      </c>
      <c r="W18" s="98">
        <f>+V18*$G18</f>
        <v>2</v>
      </c>
      <c r="X18" s="81"/>
      <c r="Y18" s="71"/>
      <c r="Z18" s="71"/>
      <c r="AB18" s="24"/>
      <c r="AC18" s="24"/>
      <c r="AD18" s="103"/>
      <c r="AE18" s="103"/>
      <c r="AF18" s="24"/>
      <c r="AG18" s="2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</row>
    <row r="19" spans="1:44">
      <c r="A19" s="9" t="s">
        <v>28</v>
      </c>
      <c r="B19" s="9" t="s">
        <v>42</v>
      </c>
      <c r="C19" s="26" t="s">
        <v>54</v>
      </c>
      <c r="D19" s="67">
        <v>10.75</v>
      </c>
      <c r="E19" s="67">
        <v>24.75</v>
      </c>
      <c r="F19" s="67">
        <v>0.375</v>
      </c>
      <c r="G19" s="26">
        <v>1</v>
      </c>
      <c r="H19" s="20"/>
      <c r="I19" s="20"/>
      <c r="J19" s="98"/>
      <c r="K19" s="98"/>
      <c r="L19" s="20"/>
      <c r="M19" s="20"/>
      <c r="N19" s="98"/>
      <c r="O19" s="98"/>
      <c r="P19" s="20"/>
      <c r="Q19" s="20"/>
      <c r="R19" s="98"/>
      <c r="S19" s="98"/>
      <c r="T19" s="20"/>
      <c r="U19" s="20"/>
      <c r="V19" s="125">
        <v>2</v>
      </c>
      <c r="W19" s="98">
        <f>+V19*$G19</f>
        <v>2</v>
      </c>
      <c r="X19" s="81"/>
      <c r="Y19" s="71"/>
      <c r="Z19" s="71"/>
      <c r="AB19" s="24"/>
      <c r="AC19" s="24"/>
      <c r="AD19" s="103"/>
      <c r="AE19" s="103"/>
      <c r="AF19" s="24"/>
      <c r="AG19" s="2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1:44">
      <c r="A20" s="9" t="s">
        <v>28</v>
      </c>
      <c r="B20" s="9" t="s">
        <v>43</v>
      </c>
      <c r="C20" s="26" t="s">
        <v>55</v>
      </c>
      <c r="D20" s="67">
        <v>7.75</v>
      </c>
      <c r="E20" s="67">
        <v>24.75</v>
      </c>
      <c r="F20" s="67">
        <v>0.375</v>
      </c>
      <c r="G20" s="26">
        <v>1</v>
      </c>
      <c r="H20" s="20">
        <v>1</v>
      </c>
      <c r="I20" s="20">
        <f>+H20*$G20</f>
        <v>1</v>
      </c>
      <c r="J20" s="98"/>
      <c r="K20" s="98"/>
      <c r="L20" s="20">
        <v>1</v>
      </c>
      <c r="M20" s="20">
        <f>+G20*L20</f>
        <v>1</v>
      </c>
      <c r="N20" s="98"/>
      <c r="O20" s="98"/>
      <c r="P20" s="20"/>
      <c r="Q20" s="20"/>
      <c r="R20" s="98"/>
      <c r="S20" s="98"/>
      <c r="T20" s="20"/>
      <c r="U20" s="20"/>
      <c r="V20" s="125"/>
      <c r="W20" s="98"/>
      <c r="X20" s="81"/>
      <c r="Y20" s="71"/>
      <c r="Z20" s="71"/>
      <c r="AB20" s="24"/>
      <c r="AC20" s="24"/>
      <c r="AD20" s="103"/>
      <c r="AE20" s="103"/>
      <c r="AF20" s="24"/>
      <c r="AG20" s="2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1:44">
      <c r="A21" s="9" t="s">
        <v>28</v>
      </c>
      <c r="B21" s="9" t="s">
        <v>44</v>
      </c>
      <c r="C21" s="26" t="s">
        <v>57</v>
      </c>
      <c r="D21" s="67">
        <v>2.625</v>
      </c>
      <c r="E21" s="67">
        <v>24.75</v>
      </c>
      <c r="F21" s="67">
        <v>0.375</v>
      </c>
      <c r="G21" s="26">
        <v>1</v>
      </c>
      <c r="H21" s="20"/>
      <c r="I21" s="20"/>
      <c r="J21" s="98"/>
      <c r="K21" s="98"/>
      <c r="L21" s="20"/>
      <c r="M21" s="20"/>
      <c r="N21" s="98"/>
      <c r="O21" s="98"/>
      <c r="P21" s="20"/>
      <c r="Q21" s="20"/>
      <c r="R21" s="98"/>
      <c r="S21" s="98"/>
      <c r="T21" s="20"/>
      <c r="U21" s="20"/>
      <c r="V21" s="125"/>
      <c r="W21" s="98"/>
      <c r="X21" s="81"/>
      <c r="Y21" s="71"/>
      <c r="Z21" s="71"/>
      <c r="AB21" s="24"/>
      <c r="AC21" s="24"/>
      <c r="AD21" s="103"/>
      <c r="AE21" s="103"/>
      <c r="AF21" s="24"/>
      <c r="AG21" s="2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>
      <c r="A22" s="9" t="s">
        <v>28</v>
      </c>
      <c r="B22" s="9" t="s">
        <v>45</v>
      </c>
      <c r="C22" s="26" t="s">
        <v>58</v>
      </c>
      <c r="D22" s="67">
        <v>30.25</v>
      </c>
      <c r="E22" s="67">
        <v>24.75</v>
      </c>
      <c r="F22" s="67">
        <v>0.375</v>
      </c>
      <c r="G22" s="26">
        <v>1</v>
      </c>
      <c r="H22" s="20"/>
      <c r="I22" s="20"/>
      <c r="J22" s="98">
        <v>1</v>
      </c>
      <c r="K22" s="98">
        <f>+G22*J22</f>
        <v>1</v>
      </c>
      <c r="L22" s="20"/>
      <c r="M22" s="20"/>
      <c r="N22" s="98"/>
      <c r="O22" s="98"/>
      <c r="P22" s="20"/>
      <c r="Q22" s="20"/>
      <c r="R22" s="98"/>
      <c r="S22" s="98"/>
      <c r="T22" s="20"/>
      <c r="U22" s="20"/>
      <c r="V22" s="125">
        <v>4</v>
      </c>
      <c r="W22" s="98">
        <f>+V22*$G22</f>
        <v>4</v>
      </c>
      <c r="X22" s="81"/>
      <c r="Y22" s="71"/>
      <c r="Z22" s="71"/>
      <c r="AB22" s="24"/>
      <c r="AC22" s="24"/>
      <c r="AD22" s="103"/>
      <c r="AE22" s="103"/>
      <c r="AF22" s="24">
        <v>1</v>
      </c>
      <c r="AG22" s="24">
        <f>+AF22*G22</f>
        <v>1</v>
      </c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1:44" s="81" customFormat="1">
      <c r="A23" s="92"/>
      <c r="B23" s="92"/>
      <c r="D23" s="93"/>
      <c r="E23" s="93"/>
      <c r="F23" s="93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</row>
    <row r="24" spans="1:44" ht="15.75">
      <c r="A24" s="7" t="s">
        <v>24</v>
      </c>
      <c r="B24" s="8"/>
      <c r="D24" s="67"/>
      <c r="E24" s="67"/>
      <c r="F24" s="67"/>
      <c r="H24" s="20"/>
      <c r="I24" s="20"/>
      <c r="J24" s="98"/>
      <c r="K24" s="98"/>
      <c r="L24" s="20"/>
      <c r="M24" s="20"/>
      <c r="N24" s="98"/>
      <c r="O24" s="98"/>
      <c r="P24" s="20"/>
      <c r="Q24" s="20"/>
      <c r="R24" s="98"/>
      <c r="S24" s="98"/>
      <c r="T24" s="20"/>
      <c r="U24" s="20"/>
      <c r="V24" s="125"/>
      <c r="W24" s="98"/>
      <c r="X24" s="81"/>
      <c r="Y24" s="71"/>
      <c r="Z24" s="71"/>
      <c r="AB24" s="24"/>
      <c r="AC24" s="24"/>
      <c r="AD24" s="103"/>
      <c r="AE24" s="103"/>
      <c r="AF24" s="24"/>
      <c r="AG24" s="2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1:44">
      <c r="A25" s="9" t="s">
        <v>28</v>
      </c>
      <c r="B25" s="8">
        <v>100</v>
      </c>
      <c r="C25" s="26" t="s">
        <v>59</v>
      </c>
      <c r="D25" s="67">
        <v>33.25</v>
      </c>
      <c r="E25" s="67">
        <v>25.25</v>
      </c>
      <c r="F25" s="67">
        <v>0.375</v>
      </c>
      <c r="G25" s="26">
        <v>1</v>
      </c>
      <c r="H25" s="20"/>
      <c r="I25" s="20"/>
      <c r="J25" s="98"/>
      <c r="K25" s="98"/>
      <c r="L25" s="20"/>
      <c r="M25" s="20"/>
      <c r="N25" s="98"/>
      <c r="O25" s="98"/>
      <c r="P25" s="20"/>
      <c r="Q25" s="20"/>
      <c r="R25" s="98"/>
      <c r="S25" s="98"/>
      <c r="T25" s="20"/>
      <c r="U25" s="20"/>
      <c r="V25" s="125"/>
      <c r="W25" s="98"/>
      <c r="X25" s="81"/>
      <c r="Y25" s="71"/>
      <c r="Z25" s="71"/>
      <c r="AB25" s="24"/>
      <c r="AC25" s="24"/>
      <c r="AD25" s="103"/>
      <c r="AE25" s="103"/>
      <c r="AF25" s="24"/>
      <c r="AG25" s="2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</row>
    <row r="26" spans="1:44">
      <c r="A26" s="9" t="s">
        <v>28</v>
      </c>
      <c r="B26" s="8">
        <v>101</v>
      </c>
      <c r="C26" s="26" t="s">
        <v>62</v>
      </c>
      <c r="D26" s="67">
        <v>8.625</v>
      </c>
      <c r="E26" s="67">
        <v>12.375</v>
      </c>
      <c r="F26" s="67">
        <v>0.375</v>
      </c>
      <c r="G26" s="26">
        <v>1</v>
      </c>
      <c r="H26" s="20">
        <v>1</v>
      </c>
      <c r="I26" s="20">
        <f>+H26*G26</f>
        <v>1</v>
      </c>
      <c r="J26" s="98"/>
      <c r="K26" s="98"/>
      <c r="L26" s="20"/>
      <c r="M26" s="20"/>
      <c r="N26" s="98"/>
      <c r="O26" s="98"/>
      <c r="P26" s="20"/>
      <c r="Q26" s="20"/>
      <c r="R26" s="98"/>
      <c r="S26" s="98"/>
      <c r="T26" s="20"/>
      <c r="U26" s="20"/>
      <c r="V26" s="125"/>
      <c r="W26" s="98"/>
      <c r="X26" s="81"/>
      <c r="Y26" s="71"/>
      <c r="Z26" s="71"/>
      <c r="AB26" s="24"/>
      <c r="AC26" s="24"/>
      <c r="AD26" s="103"/>
      <c r="AE26" s="103"/>
      <c r="AF26" s="24"/>
      <c r="AG26" s="2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1:44">
      <c r="A27" s="9" t="s">
        <v>28</v>
      </c>
      <c r="B27" s="8">
        <v>102</v>
      </c>
      <c r="C27" s="26" t="s">
        <v>60</v>
      </c>
      <c r="D27" s="67">
        <v>10</v>
      </c>
      <c r="E27" s="67">
        <v>12</v>
      </c>
      <c r="F27" s="67">
        <v>0.375</v>
      </c>
      <c r="G27" s="26">
        <v>1</v>
      </c>
      <c r="H27" s="20"/>
      <c r="I27" s="20"/>
      <c r="J27" s="98"/>
      <c r="K27" s="98"/>
      <c r="L27" s="20"/>
      <c r="M27" s="20"/>
      <c r="N27" s="98"/>
      <c r="O27" s="98"/>
      <c r="P27" s="20"/>
      <c r="Q27" s="20"/>
      <c r="R27" s="98"/>
      <c r="S27" s="98"/>
      <c r="T27" s="20"/>
      <c r="U27" s="20"/>
      <c r="V27" s="125"/>
      <c r="W27" s="98"/>
      <c r="X27" s="81"/>
      <c r="Y27" s="71"/>
      <c r="Z27" s="71"/>
      <c r="AB27" s="24"/>
      <c r="AC27" s="24"/>
      <c r="AD27" s="103">
        <v>1</v>
      </c>
      <c r="AE27" s="103">
        <f>+AD27*G27</f>
        <v>1</v>
      </c>
      <c r="AF27" s="24"/>
      <c r="AG27" s="2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8" spans="1:44">
      <c r="A28" s="9" t="s">
        <v>28</v>
      </c>
      <c r="B28" s="8">
        <v>103</v>
      </c>
      <c r="C28" s="26" t="s">
        <v>62</v>
      </c>
      <c r="D28" s="67">
        <v>3</v>
      </c>
      <c r="E28" s="67">
        <v>12.375</v>
      </c>
      <c r="F28" s="67">
        <v>0.375</v>
      </c>
      <c r="G28" s="26">
        <v>1</v>
      </c>
      <c r="H28" s="20"/>
      <c r="I28" s="20"/>
      <c r="J28" s="98"/>
      <c r="K28" s="98"/>
      <c r="L28" s="20"/>
      <c r="M28" s="20"/>
      <c r="N28" s="98"/>
      <c r="O28" s="98"/>
      <c r="P28" s="20"/>
      <c r="Q28" s="20"/>
      <c r="R28" s="98"/>
      <c r="S28" s="98"/>
      <c r="T28" s="20"/>
      <c r="U28" s="20"/>
      <c r="V28" s="125"/>
      <c r="W28" s="98"/>
      <c r="X28" s="81"/>
      <c r="Y28" s="71"/>
      <c r="Z28" s="71"/>
      <c r="AB28" s="24"/>
      <c r="AC28" s="24"/>
      <c r="AD28" s="103"/>
      <c r="AE28" s="103"/>
      <c r="AF28" s="24"/>
      <c r="AG28" s="2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</row>
    <row r="29" spans="1:44">
      <c r="A29" s="9" t="s">
        <v>28</v>
      </c>
      <c r="B29" s="8">
        <v>104</v>
      </c>
      <c r="C29" s="26" t="s">
        <v>60</v>
      </c>
      <c r="D29" s="67">
        <v>15</v>
      </c>
      <c r="E29" s="83">
        <v>12</v>
      </c>
      <c r="F29" s="67">
        <v>0.375</v>
      </c>
      <c r="G29" s="26">
        <v>1</v>
      </c>
      <c r="H29" s="20"/>
      <c r="I29" s="20"/>
      <c r="J29" s="98"/>
      <c r="K29" s="98"/>
      <c r="L29" s="20"/>
      <c r="M29" s="20"/>
      <c r="N29" s="98"/>
      <c r="O29" s="98"/>
      <c r="P29" s="20"/>
      <c r="Q29" s="20"/>
      <c r="R29" s="98"/>
      <c r="S29" s="98"/>
      <c r="T29" s="20"/>
      <c r="U29" s="20"/>
      <c r="V29" s="125"/>
      <c r="W29" s="98"/>
      <c r="X29" s="81"/>
      <c r="Y29" s="71"/>
      <c r="Z29" s="71"/>
      <c r="AB29" s="24"/>
      <c r="AC29" s="24"/>
      <c r="AD29" s="103"/>
      <c r="AE29" s="103"/>
      <c r="AF29" s="24"/>
      <c r="AG29" s="2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</row>
    <row r="30" spans="1:44">
      <c r="A30" s="9" t="s">
        <v>28</v>
      </c>
      <c r="B30" s="8">
        <v>105</v>
      </c>
      <c r="C30" s="26" t="s">
        <v>62</v>
      </c>
      <c r="D30" s="67">
        <v>9</v>
      </c>
      <c r="E30" s="67">
        <v>12</v>
      </c>
      <c r="F30" s="67">
        <v>0.375</v>
      </c>
      <c r="G30" s="26">
        <v>1</v>
      </c>
      <c r="H30" s="20">
        <v>1</v>
      </c>
      <c r="I30" s="20">
        <f>+H30*G30</f>
        <v>1</v>
      </c>
      <c r="J30" s="98"/>
      <c r="K30" s="98"/>
      <c r="L30" s="20"/>
      <c r="M30" s="20"/>
      <c r="N30" s="98"/>
      <c r="O30" s="98"/>
      <c r="P30" s="20"/>
      <c r="Q30" s="20"/>
      <c r="R30" s="98"/>
      <c r="S30" s="98"/>
      <c r="T30" s="20"/>
      <c r="U30" s="20"/>
      <c r="V30" s="125"/>
      <c r="W30" s="98"/>
      <c r="X30" s="81"/>
      <c r="Y30" s="71"/>
      <c r="Z30" s="71"/>
      <c r="AB30" s="24"/>
      <c r="AC30" s="24"/>
      <c r="AD30" s="103"/>
      <c r="AE30" s="103"/>
      <c r="AF30" s="24"/>
      <c r="AG30" s="2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</row>
    <row r="31" spans="1:44" s="81" customFormat="1">
      <c r="A31" s="92"/>
      <c r="B31" s="104"/>
      <c r="D31" s="93"/>
      <c r="E31" s="93"/>
      <c r="F31" s="93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</row>
    <row r="32" spans="1:44" s="81" customFormat="1">
      <c r="A32" s="94"/>
      <c r="B32" s="104"/>
      <c r="D32" s="93"/>
      <c r="E32" s="93"/>
      <c r="F32" s="93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</row>
    <row r="33" spans="1:50" ht="15.75">
      <c r="A33" s="7" t="s">
        <v>23</v>
      </c>
      <c r="B33" s="8"/>
      <c r="D33" s="67"/>
      <c r="E33" s="67"/>
      <c r="F33" s="67"/>
      <c r="H33" s="20"/>
      <c r="I33" s="20"/>
      <c r="J33" s="98"/>
      <c r="K33" s="98"/>
      <c r="L33" s="20"/>
      <c r="M33" s="20"/>
      <c r="N33" s="98"/>
      <c r="O33" s="98"/>
      <c r="P33" s="20"/>
      <c r="Q33" s="20"/>
      <c r="R33" s="98"/>
      <c r="S33" s="98"/>
      <c r="T33" s="20"/>
      <c r="U33" s="20"/>
      <c r="V33" s="125"/>
      <c r="W33" s="98"/>
      <c r="X33" s="81"/>
      <c r="Y33" s="71"/>
      <c r="Z33" s="71"/>
      <c r="AB33" s="24"/>
      <c r="AC33" s="24"/>
      <c r="AD33" s="103"/>
      <c r="AE33" s="103"/>
      <c r="AF33" s="24"/>
      <c r="AG33" s="2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1:50">
      <c r="A34" s="9" t="s">
        <v>28</v>
      </c>
      <c r="B34" s="8">
        <v>200</v>
      </c>
      <c r="C34" s="26" t="s">
        <v>63</v>
      </c>
      <c r="D34" s="67">
        <v>25.625</v>
      </c>
      <c r="E34" s="67">
        <v>33.625</v>
      </c>
      <c r="F34" s="67">
        <v>0.375</v>
      </c>
      <c r="G34" s="26">
        <v>1</v>
      </c>
      <c r="H34" s="20"/>
      <c r="I34" s="20"/>
      <c r="J34" s="98"/>
      <c r="K34" s="98"/>
      <c r="L34" s="20"/>
      <c r="M34" s="20"/>
      <c r="N34" s="98"/>
      <c r="O34" s="98"/>
      <c r="P34" s="20"/>
      <c r="Q34" s="20"/>
      <c r="R34" s="98"/>
      <c r="S34" s="98"/>
      <c r="T34" s="20"/>
      <c r="U34" s="20"/>
      <c r="V34" s="125"/>
      <c r="W34" s="98"/>
      <c r="X34" s="81"/>
      <c r="Y34" s="71"/>
      <c r="Z34" s="71"/>
      <c r="AB34" s="24"/>
      <c r="AC34" s="24"/>
      <c r="AD34" s="103"/>
      <c r="AE34" s="103"/>
      <c r="AF34" s="24"/>
      <c r="AG34" s="2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</row>
    <row r="35" spans="1:50">
      <c r="A35" s="9" t="s">
        <v>28</v>
      </c>
      <c r="B35" s="8">
        <v>201</v>
      </c>
      <c r="C35" s="26" t="s">
        <v>64</v>
      </c>
      <c r="D35" s="67">
        <v>3.75</v>
      </c>
      <c r="E35" s="67">
        <v>12</v>
      </c>
      <c r="F35" s="67">
        <v>0.375</v>
      </c>
      <c r="G35" s="26">
        <v>5</v>
      </c>
      <c r="H35" s="20"/>
      <c r="I35" s="20"/>
      <c r="J35" s="98"/>
      <c r="K35" s="98"/>
      <c r="L35" s="20"/>
      <c r="M35" s="20"/>
      <c r="N35" s="98"/>
      <c r="O35" s="98"/>
      <c r="P35" s="20">
        <v>1</v>
      </c>
      <c r="Q35" s="20">
        <f>+P35*G35</f>
        <v>5</v>
      </c>
      <c r="R35" s="98"/>
      <c r="S35" s="98"/>
      <c r="T35" s="20"/>
      <c r="U35" s="20"/>
      <c r="V35" s="125"/>
      <c r="W35" s="98"/>
      <c r="X35" s="81"/>
      <c r="Y35" s="71"/>
      <c r="Z35" s="71"/>
      <c r="AB35" s="24"/>
      <c r="AC35" s="24"/>
      <c r="AD35" s="103"/>
      <c r="AE35" s="103"/>
      <c r="AF35" s="24"/>
      <c r="AG35" s="2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</row>
    <row r="36" spans="1:50">
      <c r="A36" s="9" t="s">
        <v>28</v>
      </c>
      <c r="B36" s="8">
        <v>202</v>
      </c>
      <c r="C36" s="26" t="s">
        <v>66</v>
      </c>
      <c r="D36" s="67">
        <v>10</v>
      </c>
      <c r="E36" s="67">
        <v>12</v>
      </c>
      <c r="F36" s="67">
        <v>0.375</v>
      </c>
      <c r="G36" s="26">
        <v>1</v>
      </c>
      <c r="H36" s="20"/>
      <c r="I36" s="20"/>
      <c r="J36" s="98"/>
      <c r="K36" s="98"/>
      <c r="L36" s="20"/>
      <c r="M36" s="20"/>
      <c r="N36" s="98"/>
      <c r="O36" s="98"/>
      <c r="P36" s="20"/>
      <c r="Q36" s="20"/>
      <c r="R36" s="98"/>
      <c r="S36" s="98"/>
      <c r="T36" s="20"/>
      <c r="U36" s="20"/>
      <c r="V36" s="125"/>
      <c r="W36" s="98"/>
      <c r="X36" s="81"/>
      <c r="Y36" s="71"/>
      <c r="Z36" s="71"/>
      <c r="AB36" s="24"/>
      <c r="AC36" s="24"/>
      <c r="AD36" s="103">
        <v>1</v>
      </c>
      <c r="AE36" s="103">
        <f>+AD36*$G36</f>
        <v>1</v>
      </c>
      <c r="AF36" s="24"/>
      <c r="AG36" s="2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</row>
    <row r="37" spans="1:50">
      <c r="A37" s="9" t="s">
        <v>28</v>
      </c>
      <c r="B37" s="8">
        <v>203</v>
      </c>
      <c r="C37" s="26" t="s">
        <v>67</v>
      </c>
      <c r="D37" s="67">
        <v>15.375</v>
      </c>
      <c r="E37" s="67">
        <v>12</v>
      </c>
      <c r="F37" s="67">
        <v>0.375</v>
      </c>
      <c r="G37" s="26">
        <v>1</v>
      </c>
      <c r="H37" s="20"/>
      <c r="I37" s="20"/>
      <c r="J37" s="98"/>
      <c r="K37" s="98"/>
      <c r="L37" s="20"/>
      <c r="M37" s="20"/>
      <c r="N37" s="98"/>
      <c r="O37" s="98"/>
      <c r="P37" s="20"/>
      <c r="Q37" s="20"/>
      <c r="R37" s="98"/>
      <c r="S37" s="98"/>
      <c r="T37" s="20"/>
      <c r="U37" s="20"/>
      <c r="V37" s="125"/>
      <c r="W37" s="98"/>
      <c r="X37" s="81"/>
      <c r="Y37" s="71"/>
      <c r="Z37" s="71"/>
      <c r="AB37" s="24"/>
      <c r="AC37" s="24"/>
      <c r="AD37" s="103"/>
      <c r="AE37" s="103"/>
      <c r="AF37" s="24"/>
      <c r="AG37" s="2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1:50">
      <c r="A38" s="9" t="s">
        <v>28</v>
      </c>
      <c r="B38" s="8">
        <v>204</v>
      </c>
      <c r="C38" s="26" t="s">
        <v>68</v>
      </c>
      <c r="D38" s="67">
        <v>17.25</v>
      </c>
      <c r="E38" s="67">
        <v>12</v>
      </c>
      <c r="F38" s="67">
        <v>0.375</v>
      </c>
      <c r="G38" s="26">
        <v>1</v>
      </c>
      <c r="H38" s="20"/>
      <c r="I38" s="20"/>
      <c r="J38" s="98"/>
      <c r="K38" s="98"/>
      <c r="L38" s="20"/>
      <c r="M38" s="20"/>
      <c r="N38" s="98"/>
      <c r="O38" s="98"/>
      <c r="P38" s="20"/>
      <c r="Q38" s="20"/>
      <c r="R38" s="98"/>
      <c r="S38" s="98"/>
      <c r="T38" s="20"/>
      <c r="U38" s="20"/>
      <c r="V38" s="125"/>
      <c r="W38" s="98"/>
      <c r="X38" s="81"/>
      <c r="Y38" s="71"/>
      <c r="Z38" s="71"/>
      <c r="AB38" s="24"/>
      <c r="AC38" s="24"/>
      <c r="AD38" s="103"/>
      <c r="AE38" s="103"/>
      <c r="AF38" s="24"/>
      <c r="AG38" s="2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1:50">
      <c r="A39" s="9" t="s">
        <v>28</v>
      </c>
      <c r="B39" s="8">
        <v>205</v>
      </c>
      <c r="C39" s="26" t="s">
        <v>68</v>
      </c>
      <c r="D39" s="67">
        <v>6.375</v>
      </c>
      <c r="E39" s="67">
        <v>12</v>
      </c>
      <c r="F39" s="67">
        <v>0.375</v>
      </c>
      <c r="G39" s="26">
        <v>1</v>
      </c>
      <c r="H39" s="20"/>
      <c r="I39" s="20"/>
      <c r="J39" s="98"/>
      <c r="K39" s="98"/>
      <c r="L39" s="20"/>
      <c r="M39" s="20"/>
      <c r="N39" s="98"/>
      <c r="O39" s="98"/>
      <c r="P39" s="20"/>
      <c r="Q39" s="20"/>
      <c r="R39" s="98"/>
      <c r="S39" s="98"/>
      <c r="T39" s="20"/>
      <c r="U39" s="20"/>
      <c r="V39" s="125"/>
      <c r="W39" s="98"/>
      <c r="X39" s="81"/>
      <c r="Y39" s="71"/>
      <c r="Z39" s="71"/>
      <c r="AB39" s="24"/>
      <c r="AC39" s="24"/>
      <c r="AD39" s="103">
        <v>1</v>
      </c>
      <c r="AE39" s="103">
        <f>+AD39*$G39</f>
        <v>1</v>
      </c>
      <c r="AF39" s="24"/>
      <c r="AG39" s="2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</row>
    <row r="40" spans="1:50">
      <c r="A40" s="9" t="s">
        <v>28</v>
      </c>
      <c r="B40" s="8">
        <v>206</v>
      </c>
      <c r="C40" s="26" t="s">
        <v>69</v>
      </c>
      <c r="D40" s="67">
        <v>8.5</v>
      </c>
      <c r="E40" s="67">
        <v>12</v>
      </c>
      <c r="F40" s="67">
        <v>0.375</v>
      </c>
      <c r="G40" s="26">
        <v>1</v>
      </c>
      <c r="H40" s="20"/>
      <c r="I40" s="20"/>
      <c r="J40" s="98"/>
      <c r="K40" s="98"/>
      <c r="L40" s="20"/>
      <c r="M40" s="20"/>
      <c r="N40" s="98"/>
      <c r="O40" s="98"/>
      <c r="P40" s="20"/>
      <c r="Q40" s="20"/>
      <c r="R40" s="98"/>
      <c r="S40" s="98"/>
      <c r="T40" s="20"/>
      <c r="U40" s="20"/>
      <c r="V40" s="125"/>
      <c r="W40" s="98"/>
      <c r="X40" s="81"/>
      <c r="Y40" s="71"/>
      <c r="Z40" s="71"/>
      <c r="AB40" s="24"/>
      <c r="AC40" s="24"/>
      <c r="AD40" s="103">
        <v>1</v>
      </c>
      <c r="AE40" s="103">
        <f>+AD40*$G40</f>
        <v>1</v>
      </c>
      <c r="AF40" s="24"/>
      <c r="AG40" s="2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1:50">
      <c r="A41" s="9" t="s">
        <v>28</v>
      </c>
      <c r="B41" s="8">
        <v>207</v>
      </c>
      <c r="C41" s="26" t="s">
        <v>69</v>
      </c>
      <c r="D41" s="67">
        <v>9.375</v>
      </c>
      <c r="E41" s="67">
        <v>12</v>
      </c>
      <c r="F41" s="67">
        <v>0.375</v>
      </c>
      <c r="G41" s="26">
        <v>1</v>
      </c>
      <c r="H41" s="20"/>
      <c r="I41" s="20"/>
      <c r="J41" s="98"/>
      <c r="K41" s="98"/>
      <c r="L41" s="20"/>
      <c r="M41" s="20"/>
      <c r="N41" s="98"/>
      <c r="O41" s="98"/>
      <c r="P41" s="20"/>
      <c r="Q41" s="20"/>
      <c r="R41" s="98"/>
      <c r="S41" s="98"/>
      <c r="T41" s="20"/>
      <c r="U41" s="20"/>
      <c r="V41" s="125"/>
      <c r="W41" s="98"/>
      <c r="X41" s="81"/>
      <c r="Y41" s="71"/>
      <c r="Z41" s="71"/>
      <c r="AB41" s="24"/>
      <c r="AC41" s="24"/>
      <c r="AD41" s="103"/>
      <c r="AE41" s="103"/>
      <c r="AF41" s="24"/>
      <c r="AG41" s="2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</row>
    <row r="42" spans="1:50" s="81" customFormat="1">
      <c r="A42" s="105"/>
      <c r="B42" s="104"/>
      <c r="D42" s="93"/>
      <c r="E42" s="93"/>
      <c r="F42" s="93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1:50" ht="15.75">
      <c r="A43" s="3" t="s">
        <v>70</v>
      </c>
      <c r="B43" s="8"/>
      <c r="D43" s="67"/>
      <c r="E43" s="67"/>
      <c r="F43" s="67"/>
      <c r="H43" s="20"/>
      <c r="I43" s="20"/>
      <c r="J43" s="98"/>
      <c r="K43" s="98"/>
      <c r="L43" s="20"/>
      <c r="M43" s="20"/>
      <c r="N43" s="98"/>
      <c r="O43" s="98"/>
      <c r="P43" s="20"/>
      <c r="Q43" s="20"/>
      <c r="R43" s="98"/>
      <c r="S43" s="98"/>
      <c r="T43" s="20"/>
      <c r="U43" s="20"/>
      <c r="V43" s="125"/>
      <c r="W43" s="98"/>
      <c r="X43" s="81"/>
      <c r="Y43" s="71"/>
      <c r="Z43" s="71"/>
      <c r="AB43" s="24"/>
      <c r="AC43" s="24"/>
      <c r="AD43" s="103"/>
      <c r="AE43" s="103"/>
      <c r="AF43" s="24"/>
      <c r="AG43" s="2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50">
      <c r="A44" s="9" t="s">
        <v>28</v>
      </c>
      <c r="B44" s="8">
        <v>300</v>
      </c>
      <c r="C44" s="26" t="s">
        <v>71</v>
      </c>
      <c r="D44" s="67">
        <v>28</v>
      </c>
      <c r="E44" s="67">
        <v>35</v>
      </c>
      <c r="F44" s="67">
        <v>0.375</v>
      </c>
      <c r="G44" s="26">
        <v>1</v>
      </c>
      <c r="H44" s="20"/>
      <c r="I44" s="20"/>
      <c r="J44" s="98"/>
      <c r="K44" s="98"/>
      <c r="L44" s="20"/>
      <c r="M44" s="20"/>
      <c r="N44" s="98"/>
      <c r="O44" s="98"/>
      <c r="P44" s="20"/>
      <c r="Q44" s="20"/>
      <c r="R44" s="98"/>
      <c r="S44" s="98"/>
      <c r="T44" s="20"/>
      <c r="U44" s="20"/>
      <c r="V44" s="125"/>
      <c r="W44" s="98"/>
      <c r="X44" s="81"/>
      <c r="Y44" s="71"/>
      <c r="Z44" s="71"/>
      <c r="AB44" s="24"/>
      <c r="AC44" s="24"/>
      <c r="AD44" s="103"/>
      <c r="AE44" s="103"/>
      <c r="AF44" s="24"/>
      <c r="AG44" s="2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U44" s="67"/>
      <c r="AV44" s="67"/>
      <c r="AW44" s="67"/>
      <c r="AX44" s="67"/>
    </row>
    <row r="45" spans="1:50">
      <c r="A45" s="9" t="s">
        <v>28</v>
      </c>
      <c r="B45" s="8">
        <v>301</v>
      </c>
      <c r="C45" s="26" t="s">
        <v>72</v>
      </c>
      <c r="D45" s="67">
        <v>3.75</v>
      </c>
      <c r="E45" s="67">
        <v>9</v>
      </c>
      <c r="F45" s="67">
        <v>0.375</v>
      </c>
      <c r="G45" s="26">
        <v>7</v>
      </c>
      <c r="H45" s="20"/>
      <c r="I45" s="20"/>
      <c r="J45" s="98"/>
      <c r="K45" s="98"/>
      <c r="L45" s="20"/>
      <c r="M45" s="20"/>
      <c r="N45" s="98"/>
      <c r="O45" s="98"/>
      <c r="P45" s="20">
        <v>1</v>
      </c>
      <c r="Q45" s="20">
        <f>+P45*G45</f>
        <v>7</v>
      </c>
      <c r="R45" s="98"/>
      <c r="S45" s="98"/>
      <c r="T45" s="20"/>
      <c r="U45" s="20"/>
      <c r="V45" s="125"/>
      <c r="W45" s="98"/>
      <c r="X45" s="81"/>
      <c r="Y45" s="71"/>
      <c r="Z45" s="71"/>
      <c r="AB45" s="24"/>
      <c r="AC45" s="24"/>
      <c r="AD45" s="103"/>
      <c r="AE45" s="103"/>
      <c r="AF45" s="24"/>
      <c r="AG45" s="2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U45" s="67"/>
      <c r="AV45" s="67"/>
      <c r="AW45" s="67"/>
      <c r="AX45" s="67"/>
    </row>
    <row r="46" spans="1:50">
      <c r="A46" s="9" t="s">
        <v>28</v>
      </c>
      <c r="B46" s="8">
        <v>302</v>
      </c>
      <c r="C46" s="26" t="s">
        <v>73</v>
      </c>
      <c r="D46" s="67">
        <v>20</v>
      </c>
      <c r="E46" s="67">
        <v>10</v>
      </c>
      <c r="F46" s="67">
        <v>0.375</v>
      </c>
      <c r="G46" s="26">
        <v>1</v>
      </c>
      <c r="H46" s="20"/>
      <c r="I46" s="20"/>
      <c r="J46" s="98"/>
      <c r="K46" s="98"/>
      <c r="L46" s="20"/>
      <c r="M46" s="20"/>
      <c r="N46" s="98"/>
      <c r="O46" s="98"/>
      <c r="P46" s="20"/>
      <c r="Q46" s="20"/>
      <c r="R46" s="98">
        <v>1</v>
      </c>
      <c r="S46" s="98">
        <f>+R46*G46</f>
        <v>1</v>
      </c>
      <c r="T46" s="20"/>
      <c r="U46" s="20"/>
      <c r="V46" s="125"/>
      <c r="W46" s="98"/>
      <c r="X46" s="81"/>
      <c r="Y46" s="71"/>
      <c r="Z46" s="71"/>
      <c r="AB46" s="24"/>
      <c r="AC46" s="24"/>
      <c r="AD46" s="103"/>
      <c r="AE46" s="103"/>
      <c r="AF46" s="24"/>
      <c r="AG46" s="2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U46" s="67"/>
      <c r="AV46" s="67"/>
      <c r="AW46" s="67"/>
      <c r="AX46" s="67"/>
    </row>
    <row r="47" spans="1:50">
      <c r="A47" s="9" t="s">
        <v>28</v>
      </c>
      <c r="B47" s="8">
        <v>303</v>
      </c>
      <c r="C47" s="26" t="s">
        <v>75</v>
      </c>
      <c r="D47" s="67">
        <v>16.375</v>
      </c>
      <c r="E47" s="67">
        <v>10</v>
      </c>
      <c r="F47" s="67">
        <v>0.375</v>
      </c>
      <c r="G47" s="26">
        <v>1</v>
      </c>
      <c r="H47" s="20"/>
      <c r="I47" s="20"/>
      <c r="J47" s="98"/>
      <c r="K47" s="98"/>
      <c r="L47" s="20"/>
      <c r="M47" s="20"/>
      <c r="N47" s="98"/>
      <c r="O47" s="98"/>
      <c r="P47" s="20"/>
      <c r="Q47" s="20"/>
      <c r="R47" s="98"/>
      <c r="S47" s="98"/>
      <c r="T47" s="20"/>
      <c r="U47" s="20"/>
      <c r="V47" s="125"/>
      <c r="W47" s="98"/>
      <c r="X47" s="81"/>
      <c r="Y47" s="71"/>
      <c r="Z47" s="71"/>
      <c r="AB47" s="24"/>
      <c r="AC47" s="24"/>
      <c r="AD47" s="103">
        <v>1</v>
      </c>
      <c r="AE47" s="103">
        <f>+AD47*G47</f>
        <v>1</v>
      </c>
      <c r="AF47" s="24"/>
      <c r="AG47" s="2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U47" s="67"/>
      <c r="AV47" s="67"/>
      <c r="AW47" s="67"/>
      <c r="AX47" s="67"/>
    </row>
    <row r="48" spans="1:50">
      <c r="A48" s="9" t="s">
        <v>28</v>
      </c>
      <c r="B48" s="8">
        <v>304</v>
      </c>
      <c r="C48" s="26" t="s">
        <v>75</v>
      </c>
      <c r="D48" s="67">
        <v>11.75</v>
      </c>
      <c r="E48" s="67">
        <v>9</v>
      </c>
      <c r="F48" s="67">
        <v>0.375</v>
      </c>
      <c r="G48" s="26">
        <v>1</v>
      </c>
      <c r="H48" s="20"/>
      <c r="I48" s="20"/>
      <c r="J48" s="98"/>
      <c r="K48" s="98"/>
      <c r="L48" s="20"/>
      <c r="M48" s="20"/>
      <c r="N48" s="98"/>
      <c r="O48" s="98"/>
      <c r="P48" s="20"/>
      <c r="Q48" s="20"/>
      <c r="R48" s="98"/>
      <c r="S48" s="98"/>
      <c r="T48" s="20"/>
      <c r="U48" s="20"/>
      <c r="V48" s="125"/>
      <c r="W48" s="98"/>
      <c r="X48" s="81"/>
      <c r="Y48" s="71"/>
      <c r="Z48" s="71"/>
      <c r="AB48" s="24"/>
      <c r="AC48" s="24"/>
      <c r="AD48" s="103"/>
      <c r="AE48" s="103"/>
      <c r="AF48" s="24"/>
      <c r="AG48" s="2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U48" s="67"/>
      <c r="AV48" s="67"/>
      <c r="AW48" s="67"/>
      <c r="AX48" s="67"/>
    </row>
    <row r="49" spans="1:50">
      <c r="A49" s="9" t="s">
        <v>28</v>
      </c>
      <c r="B49" s="8">
        <v>305</v>
      </c>
      <c r="C49" s="26" t="s">
        <v>75</v>
      </c>
      <c r="D49" s="67">
        <v>6.75</v>
      </c>
      <c r="E49" s="67">
        <v>9</v>
      </c>
      <c r="F49" s="67">
        <v>0.375</v>
      </c>
      <c r="G49" s="26">
        <v>1</v>
      </c>
      <c r="H49" s="20"/>
      <c r="I49" s="20"/>
      <c r="J49" s="98"/>
      <c r="K49" s="98"/>
      <c r="L49" s="20"/>
      <c r="M49" s="20"/>
      <c r="N49" s="98"/>
      <c r="O49" s="98"/>
      <c r="P49" s="20"/>
      <c r="Q49" s="20"/>
      <c r="R49" s="98"/>
      <c r="S49" s="98"/>
      <c r="T49" s="20"/>
      <c r="U49" s="20"/>
      <c r="V49" s="125"/>
      <c r="W49" s="98"/>
      <c r="X49" s="81"/>
      <c r="Y49" s="71"/>
      <c r="Z49" s="71"/>
      <c r="AB49" s="24"/>
      <c r="AC49" s="24"/>
      <c r="AD49" s="103"/>
      <c r="AE49" s="103"/>
      <c r="AF49" s="24"/>
      <c r="AG49" s="2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U49" s="67"/>
      <c r="AV49" s="67"/>
      <c r="AW49" s="67"/>
      <c r="AX49" s="67"/>
    </row>
    <row r="50" spans="1:50">
      <c r="A50" s="9" t="s">
        <v>28</v>
      </c>
      <c r="B50" s="8">
        <v>306</v>
      </c>
      <c r="C50" s="26" t="s">
        <v>86</v>
      </c>
      <c r="D50" s="67">
        <v>9</v>
      </c>
      <c r="E50" s="67">
        <v>9</v>
      </c>
      <c r="F50" s="67">
        <v>0.375</v>
      </c>
      <c r="G50" s="26">
        <v>1</v>
      </c>
      <c r="H50" s="20"/>
      <c r="I50" s="20"/>
      <c r="J50" s="98"/>
      <c r="K50" s="98"/>
      <c r="L50" s="20"/>
      <c r="M50" s="20"/>
      <c r="N50" s="98"/>
      <c r="O50" s="98"/>
      <c r="P50" s="20"/>
      <c r="Q50" s="20"/>
      <c r="R50" s="98"/>
      <c r="S50" s="98"/>
      <c r="T50" s="20"/>
      <c r="U50" s="20"/>
      <c r="V50" s="125"/>
      <c r="W50" s="98"/>
      <c r="X50" s="81"/>
      <c r="Y50" s="71"/>
      <c r="Z50" s="71"/>
      <c r="AB50" s="24"/>
      <c r="AC50" s="24"/>
      <c r="AD50" s="103"/>
      <c r="AE50" s="103"/>
      <c r="AF50" s="24"/>
      <c r="AG50" s="2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U50" s="67"/>
      <c r="AV50" s="67"/>
      <c r="AW50" s="67"/>
      <c r="AX50" s="67"/>
    </row>
    <row r="51" spans="1:50">
      <c r="A51" s="9" t="s">
        <v>28</v>
      </c>
      <c r="B51" s="8">
        <v>307</v>
      </c>
      <c r="C51" s="26" t="s">
        <v>82</v>
      </c>
      <c r="D51" s="67">
        <v>4</v>
      </c>
      <c r="E51" s="67">
        <v>4</v>
      </c>
      <c r="F51" s="67">
        <v>0.375</v>
      </c>
      <c r="G51" s="26">
        <v>6</v>
      </c>
      <c r="H51" s="20"/>
      <c r="I51" s="20"/>
      <c r="J51" s="98"/>
      <c r="K51" s="98"/>
      <c r="L51" s="20"/>
      <c r="M51" s="20"/>
      <c r="N51" s="98"/>
      <c r="O51" s="98"/>
      <c r="P51" s="20"/>
      <c r="Q51" s="20"/>
      <c r="R51" s="98"/>
      <c r="S51" s="98"/>
      <c r="T51" s="20"/>
      <c r="U51" s="20"/>
      <c r="V51" s="125"/>
      <c r="W51" s="98"/>
      <c r="X51" s="81"/>
      <c r="Y51" s="71"/>
      <c r="Z51" s="71"/>
      <c r="AB51" s="24"/>
      <c r="AC51" s="24"/>
      <c r="AD51" s="103"/>
      <c r="AE51" s="103"/>
      <c r="AF51" s="24"/>
      <c r="AG51" s="2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U51" s="67"/>
      <c r="AV51" s="67"/>
      <c r="AW51" s="67"/>
      <c r="AX51" s="67"/>
    </row>
    <row r="52" spans="1:50">
      <c r="A52" s="9" t="s">
        <v>28</v>
      </c>
      <c r="B52" s="8">
        <v>308</v>
      </c>
      <c r="C52" s="26" t="s">
        <v>84</v>
      </c>
      <c r="D52" s="67">
        <v>3.75</v>
      </c>
      <c r="E52" s="67">
        <v>4.25</v>
      </c>
      <c r="F52" s="67">
        <v>0.375</v>
      </c>
      <c r="G52" s="26">
        <v>1</v>
      </c>
      <c r="H52" s="20"/>
      <c r="I52" s="20"/>
      <c r="J52" s="98"/>
      <c r="K52" s="98"/>
      <c r="L52" s="20"/>
      <c r="M52" s="20"/>
      <c r="N52" s="98"/>
      <c r="O52" s="98"/>
      <c r="P52" s="20"/>
      <c r="Q52" s="20"/>
      <c r="R52" s="98"/>
      <c r="S52" s="98"/>
      <c r="T52" s="20"/>
      <c r="U52" s="20"/>
      <c r="V52" s="125"/>
      <c r="W52" s="98"/>
      <c r="X52" s="81"/>
      <c r="Y52" s="71"/>
      <c r="Z52" s="71"/>
      <c r="AB52" s="24"/>
      <c r="AC52" s="24"/>
      <c r="AD52" s="103"/>
      <c r="AE52" s="103"/>
      <c r="AF52" s="24"/>
      <c r="AG52" s="2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U52" s="67"/>
      <c r="AV52" s="67"/>
      <c r="AW52" s="67"/>
      <c r="AX52" s="67"/>
    </row>
    <row r="53" spans="1:50">
      <c r="A53" s="9"/>
      <c r="B53" s="8"/>
      <c r="D53" s="67"/>
      <c r="E53" s="67"/>
      <c r="F53" s="67"/>
      <c r="H53" s="20"/>
      <c r="I53" s="20"/>
      <c r="J53" s="98"/>
      <c r="K53" s="98"/>
      <c r="L53" s="20"/>
      <c r="M53" s="20"/>
      <c r="N53" s="98"/>
      <c r="O53" s="98"/>
      <c r="P53" s="20"/>
      <c r="Q53" s="20"/>
      <c r="R53" s="98"/>
      <c r="S53" s="98"/>
      <c r="T53" s="20"/>
      <c r="U53" s="20"/>
      <c r="V53" s="125"/>
      <c r="W53" s="98"/>
      <c r="X53" s="81"/>
      <c r="Y53" s="71"/>
      <c r="Z53" s="71"/>
      <c r="AB53" s="24"/>
      <c r="AC53" s="24"/>
      <c r="AD53" s="103"/>
      <c r="AE53" s="103"/>
      <c r="AF53" s="24"/>
      <c r="AG53" s="2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U53" s="67"/>
      <c r="AV53" s="67"/>
      <c r="AW53" s="67"/>
      <c r="AX53" s="67"/>
    </row>
    <row r="54" spans="1:50" s="81" customFormat="1">
      <c r="A54" s="105"/>
      <c r="B54" s="104"/>
      <c r="D54" s="93"/>
      <c r="E54" s="93"/>
      <c r="F54" s="93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U54" s="67"/>
      <c r="AV54" s="67"/>
      <c r="AW54" s="67"/>
      <c r="AX54" s="67"/>
    </row>
    <row r="55" spans="1:50" ht="15.75">
      <c r="A55" s="3" t="s">
        <v>76</v>
      </c>
      <c r="B55" s="8"/>
      <c r="D55" s="67"/>
      <c r="E55" s="67"/>
      <c r="F55" s="67"/>
      <c r="H55" s="20"/>
      <c r="I55" s="20"/>
      <c r="J55" s="98"/>
      <c r="K55" s="98"/>
      <c r="L55" s="20"/>
      <c r="M55" s="20"/>
      <c r="N55" s="98"/>
      <c r="O55" s="98"/>
      <c r="P55" s="20"/>
      <c r="Q55" s="20"/>
      <c r="R55" s="98"/>
      <c r="S55" s="98"/>
      <c r="T55" s="20"/>
      <c r="U55" s="20"/>
      <c r="V55" s="125"/>
      <c r="W55" s="98"/>
      <c r="X55" s="81"/>
      <c r="Y55" s="71"/>
      <c r="Z55" s="71"/>
      <c r="AB55" s="24"/>
      <c r="AC55" s="24"/>
      <c r="AD55" s="103"/>
      <c r="AE55" s="103"/>
      <c r="AF55" s="24"/>
      <c r="AG55" s="2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U55" s="67"/>
      <c r="AV55" s="67"/>
      <c r="AW55" s="67"/>
      <c r="AX55" s="67"/>
    </row>
    <row r="56" spans="1:50">
      <c r="A56" s="9" t="s">
        <v>28</v>
      </c>
      <c r="B56" s="82">
        <v>400</v>
      </c>
      <c r="C56" s="26" t="s">
        <v>77</v>
      </c>
      <c r="D56" s="67">
        <v>27</v>
      </c>
      <c r="E56" s="67">
        <v>14.125</v>
      </c>
      <c r="F56" s="67">
        <v>0.375</v>
      </c>
      <c r="G56" s="26">
        <v>1</v>
      </c>
      <c r="H56" s="20"/>
      <c r="I56" s="20"/>
      <c r="J56" s="98"/>
      <c r="K56" s="98"/>
      <c r="L56" s="20"/>
      <c r="M56" s="20"/>
      <c r="N56" s="98"/>
      <c r="O56" s="98"/>
      <c r="P56" s="20"/>
      <c r="Q56" s="20"/>
      <c r="R56" s="98"/>
      <c r="S56" s="98"/>
      <c r="T56" s="20">
        <v>1</v>
      </c>
      <c r="U56" s="20">
        <f>+T56*G56</f>
        <v>1</v>
      </c>
      <c r="V56" s="125"/>
      <c r="W56" s="98"/>
      <c r="X56" s="81"/>
      <c r="Y56" s="71"/>
      <c r="Z56" s="71"/>
      <c r="AB56" s="24"/>
      <c r="AC56" s="24"/>
      <c r="AD56" s="103"/>
      <c r="AE56" s="103"/>
      <c r="AF56" s="24"/>
      <c r="AG56" s="2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U56" s="67"/>
      <c r="AV56" s="83"/>
      <c r="AW56" s="67"/>
      <c r="AX56" s="83"/>
    </row>
    <row r="57" spans="1:50">
      <c r="A57" s="9" t="s">
        <v>28</v>
      </c>
      <c r="B57" s="82">
        <v>401</v>
      </c>
      <c r="C57" s="26" t="s">
        <v>77</v>
      </c>
      <c r="D57" s="67">
        <v>13</v>
      </c>
      <c r="E57" s="67">
        <v>7</v>
      </c>
      <c r="F57" s="67">
        <v>0.375</v>
      </c>
      <c r="G57" s="26">
        <v>1</v>
      </c>
      <c r="H57" s="20"/>
      <c r="I57" s="20"/>
      <c r="J57" s="98"/>
      <c r="K57" s="98"/>
      <c r="L57" s="20"/>
      <c r="M57" s="20"/>
      <c r="N57" s="98"/>
      <c r="O57" s="98"/>
      <c r="P57" s="20"/>
      <c r="Q57" s="20"/>
      <c r="R57" s="98"/>
      <c r="S57" s="98"/>
      <c r="T57" s="20"/>
      <c r="U57" s="20"/>
      <c r="V57" s="125"/>
      <c r="W57" s="98"/>
      <c r="X57" s="81"/>
      <c r="Y57" s="71"/>
      <c r="Z57" s="71"/>
      <c r="AB57" s="24"/>
      <c r="AC57" s="24"/>
      <c r="AD57" s="103"/>
      <c r="AE57" s="103"/>
      <c r="AF57" s="24"/>
      <c r="AG57" s="2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U57" s="67"/>
      <c r="AV57" s="67"/>
      <c r="AW57" s="67"/>
      <c r="AX57" s="67"/>
    </row>
    <row r="58" spans="1:50">
      <c r="A58" s="9" t="s">
        <v>28</v>
      </c>
      <c r="B58" s="82">
        <v>402</v>
      </c>
      <c r="C58" s="26" t="s">
        <v>77</v>
      </c>
      <c r="D58" s="67">
        <v>33</v>
      </c>
      <c r="E58" s="67">
        <v>14.125</v>
      </c>
      <c r="F58" s="67">
        <v>0.375</v>
      </c>
      <c r="G58" s="26">
        <v>1</v>
      </c>
      <c r="H58" s="20"/>
      <c r="I58" s="20"/>
      <c r="J58" s="98"/>
      <c r="K58" s="98"/>
      <c r="L58" s="20"/>
      <c r="M58" s="20"/>
      <c r="N58" s="98"/>
      <c r="O58" s="98"/>
      <c r="P58" s="20"/>
      <c r="Q58" s="20"/>
      <c r="R58" s="98"/>
      <c r="S58" s="98"/>
      <c r="T58" s="20">
        <v>1</v>
      </c>
      <c r="U58" s="20">
        <f>+T58*G58</f>
        <v>1</v>
      </c>
      <c r="V58" s="125"/>
      <c r="W58" s="98"/>
      <c r="X58" s="81"/>
      <c r="Y58" s="71"/>
      <c r="Z58" s="71"/>
      <c r="AB58" s="24"/>
      <c r="AC58" s="24"/>
      <c r="AD58" s="103"/>
      <c r="AE58" s="103"/>
      <c r="AF58" s="24"/>
      <c r="AG58" s="2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U58" s="67"/>
      <c r="AV58" s="67"/>
      <c r="AW58" s="67"/>
      <c r="AX58" s="67"/>
    </row>
    <row r="59" spans="1:50">
      <c r="A59" s="9" t="s">
        <v>28</v>
      </c>
      <c r="B59" s="82">
        <v>403</v>
      </c>
      <c r="C59" s="26" t="s">
        <v>77</v>
      </c>
      <c r="D59" s="67">
        <v>18</v>
      </c>
      <c r="E59" s="67">
        <v>12.75</v>
      </c>
      <c r="F59" s="67">
        <v>0.375</v>
      </c>
      <c r="G59" s="26">
        <v>1</v>
      </c>
      <c r="H59" s="20"/>
      <c r="I59" s="20"/>
      <c r="J59" s="98"/>
      <c r="K59" s="98"/>
      <c r="L59" s="20"/>
      <c r="M59" s="20"/>
      <c r="N59" s="98"/>
      <c r="O59" s="98"/>
      <c r="P59" s="20"/>
      <c r="Q59" s="20"/>
      <c r="R59" s="98"/>
      <c r="S59" s="98"/>
      <c r="T59" s="20">
        <v>1</v>
      </c>
      <c r="U59" s="20">
        <f>+T59*G59</f>
        <v>1</v>
      </c>
      <c r="V59" s="125"/>
      <c r="W59" s="98"/>
      <c r="X59" s="81"/>
      <c r="Y59" s="71"/>
      <c r="Z59" s="71"/>
      <c r="AB59" s="24"/>
      <c r="AC59" s="24"/>
      <c r="AD59" s="103"/>
      <c r="AE59" s="103"/>
      <c r="AF59" s="24"/>
      <c r="AG59" s="2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U59" s="67"/>
      <c r="AV59" s="67"/>
      <c r="AW59" s="67"/>
      <c r="AX59" s="67"/>
    </row>
    <row r="60" spans="1:50">
      <c r="A60" s="9" t="s">
        <v>28</v>
      </c>
      <c r="B60" s="82">
        <v>404</v>
      </c>
      <c r="C60" s="26" t="s">
        <v>77</v>
      </c>
      <c r="D60" s="67">
        <v>22</v>
      </c>
      <c r="E60" s="67">
        <v>12.75</v>
      </c>
      <c r="F60" s="67">
        <v>0.375</v>
      </c>
      <c r="G60" s="108">
        <v>1</v>
      </c>
      <c r="H60" s="20"/>
      <c r="I60" s="20"/>
      <c r="J60" s="98"/>
      <c r="K60" s="98"/>
      <c r="L60" s="20"/>
      <c r="M60" s="20"/>
      <c r="N60" s="98"/>
      <c r="O60" s="98"/>
      <c r="P60" s="20"/>
      <c r="Q60" s="20"/>
      <c r="R60" s="98"/>
      <c r="S60" s="98"/>
      <c r="T60" s="20"/>
      <c r="U60" s="20"/>
      <c r="V60" s="125"/>
      <c r="W60" s="98"/>
      <c r="X60" s="81"/>
      <c r="Y60" s="71"/>
      <c r="Z60" s="71"/>
      <c r="AB60" s="24"/>
      <c r="AC60" s="24"/>
      <c r="AD60" s="103"/>
      <c r="AE60" s="103"/>
      <c r="AF60" s="24"/>
      <c r="AG60" s="2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U60" s="67"/>
      <c r="AV60" s="67"/>
      <c r="AW60" s="67"/>
      <c r="AX60" s="67"/>
    </row>
    <row r="61" spans="1:50">
      <c r="A61" s="9" t="s">
        <v>28</v>
      </c>
      <c r="B61" s="82">
        <v>405</v>
      </c>
      <c r="C61" s="26" t="s">
        <v>85</v>
      </c>
      <c r="D61" s="67">
        <v>3.75</v>
      </c>
      <c r="E61" s="67">
        <v>9</v>
      </c>
      <c r="F61" s="67">
        <v>0.375</v>
      </c>
      <c r="G61" s="108">
        <v>1</v>
      </c>
      <c r="H61" s="20"/>
      <c r="I61" s="20"/>
      <c r="J61" s="98"/>
      <c r="K61" s="98"/>
      <c r="L61" s="20"/>
      <c r="M61" s="20"/>
      <c r="N61" s="98"/>
      <c r="O61" s="98"/>
      <c r="P61" s="20"/>
      <c r="Q61" s="20"/>
      <c r="R61" s="98"/>
      <c r="S61" s="98"/>
      <c r="T61" s="20"/>
      <c r="U61" s="20"/>
      <c r="V61" s="125"/>
      <c r="W61" s="98"/>
      <c r="X61" s="81"/>
      <c r="Y61" s="71"/>
      <c r="Z61" s="71"/>
      <c r="AB61" s="24"/>
      <c r="AC61" s="24"/>
      <c r="AD61" s="103"/>
      <c r="AE61" s="103"/>
      <c r="AF61" s="24"/>
      <c r="AG61" s="2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U61" s="67"/>
      <c r="AV61" s="67"/>
      <c r="AW61" s="67"/>
      <c r="AX61" s="67"/>
    </row>
    <row r="62" spans="1:50">
      <c r="A62" s="9" t="s">
        <v>28</v>
      </c>
      <c r="B62" s="82">
        <v>406</v>
      </c>
      <c r="C62" s="26" t="s">
        <v>77</v>
      </c>
      <c r="D62" s="67">
        <v>18</v>
      </c>
      <c r="E62" s="67">
        <v>14.125</v>
      </c>
      <c r="F62" s="67">
        <v>0.375</v>
      </c>
      <c r="G62" s="108">
        <v>1</v>
      </c>
      <c r="H62" s="20"/>
      <c r="I62" s="20"/>
      <c r="J62" s="98"/>
      <c r="K62" s="98"/>
      <c r="L62" s="20"/>
      <c r="M62" s="20"/>
      <c r="N62" s="98"/>
      <c r="O62" s="98"/>
      <c r="P62" s="20"/>
      <c r="Q62" s="20"/>
      <c r="R62" s="98"/>
      <c r="S62" s="98"/>
      <c r="T62" s="20"/>
      <c r="U62" s="20"/>
      <c r="V62" s="125"/>
      <c r="W62" s="98"/>
      <c r="X62" s="81"/>
      <c r="Y62" s="71"/>
      <c r="Z62" s="71"/>
      <c r="AB62" s="24"/>
      <c r="AC62" s="24"/>
      <c r="AD62" s="103"/>
      <c r="AE62" s="103"/>
      <c r="AF62" s="24"/>
      <c r="AG62" s="2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U62" s="67"/>
      <c r="AV62" s="67"/>
      <c r="AW62" s="67"/>
      <c r="AX62" s="67"/>
    </row>
    <row r="63" spans="1:50"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U63" s="67"/>
      <c r="AV63" s="67"/>
      <c r="AW63" s="67"/>
      <c r="AX63" s="67"/>
    </row>
    <row r="64" spans="1:50"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81"/>
      <c r="Y64" s="26"/>
      <c r="Z64" s="26"/>
      <c r="AB64" s="26"/>
      <c r="AC64" s="26"/>
      <c r="AD64" s="26"/>
      <c r="AE64" s="26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U64" s="67"/>
      <c r="AV64" s="67"/>
      <c r="AW64" s="67"/>
      <c r="AX64" s="67"/>
    </row>
    <row r="65" spans="1:50" ht="15.75">
      <c r="E65" s="84" t="s">
        <v>27</v>
      </c>
      <c r="F65" s="85"/>
      <c r="G65" s="85">
        <f>+SUM(G9:G62)</f>
        <v>52</v>
      </c>
      <c r="H65" s="85"/>
      <c r="I65" s="85">
        <f>+SUM(I8:I62)</f>
        <v>4</v>
      </c>
      <c r="J65" s="85"/>
      <c r="K65" s="85">
        <f>+SUM(K8:K62)</f>
        <v>2</v>
      </c>
      <c r="L65" s="85"/>
      <c r="M65" s="85">
        <f>+SUM(M8:M62)</f>
        <v>1</v>
      </c>
      <c r="N65" s="85"/>
      <c r="O65" s="85">
        <f>+SUM(O8:O62)</f>
        <v>1</v>
      </c>
      <c r="P65" s="85"/>
      <c r="Q65" s="85">
        <f>+SUM(Q8:Q62)</f>
        <v>12</v>
      </c>
      <c r="R65" s="85"/>
      <c r="S65" s="85">
        <f>+SUM(S8:S62)</f>
        <v>1</v>
      </c>
      <c r="T65" s="85"/>
      <c r="U65" s="85">
        <f>+SUM(U8:U62)</f>
        <v>3</v>
      </c>
      <c r="V65" s="85"/>
      <c r="W65" s="85">
        <f>+SUM(W8:W62)</f>
        <v>12</v>
      </c>
      <c r="X65" s="85"/>
      <c r="Y65" s="85"/>
      <c r="Z65" s="85">
        <f>+SUM(Z8:Z62)</f>
        <v>0</v>
      </c>
      <c r="AA65" s="85"/>
      <c r="AB65" s="85"/>
      <c r="AC65" s="85">
        <f>+SUM(AC8:AC62)</f>
        <v>1</v>
      </c>
      <c r="AD65" s="85"/>
      <c r="AE65" s="85">
        <f>+SUM(AE8:AE62)</f>
        <v>5</v>
      </c>
      <c r="AF65" s="86"/>
      <c r="AG65" s="85">
        <f>+SUM(AG8:AG62)</f>
        <v>1</v>
      </c>
      <c r="AH65" s="40"/>
      <c r="AI65" s="40">
        <f>+SUM(I65:AG65)</f>
        <v>43</v>
      </c>
      <c r="AJ65" s="40"/>
      <c r="AK65" s="40"/>
      <c r="AL65" s="40"/>
      <c r="AM65" s="40"/>
      <c r="AN65" s="40"/>
      <c r="AO65" s="40"/>
      <c r="AP65" s="40"/>
      <c r="AQ65" s="40"/>
      <c r="AR65" s="40"/>
      <c r="AU65" s="67"/>
      <c r="AV65" s="67"/>
      <c r="AW65" s="67"/>
      <c r="AX65" s="67"/>
    </row>
    <row r="66" spans="1:50" ht="40.5">
      <c r="H66" s="18" t="s">
        <v>48</v>
      </c>
      <c r="I66" s="18"/>
      <c r="J66" s="96" t="s">
        <v>52</v>
      </c>
      <c r="K66" s="96"/>
      <c r="L66" s="18" t="s">
        <v>56</v>
      </c>
      <c r="M66" s="18"/>
      <c r="N66" s="96" t="s">
        <v>53</v>
      </c>
      <c r="O66" s="96"/>
      <c r="P66" s="18" t="s">
        <v>65</v>
      </c>
      <c r="Q66" s="18"/>
      <c r="R66" s="96" t="s">
        <v>74</v>
      </c>
      <c r="S66" s="96"/>
      <c r="T66" s="18" t="s">
        <v>78</v>
      </c>
      <c r="U66" s="18"/>
      <c r="V66" s="18" t="s">
        <v>50</v>
      </c>
      <c r="W66" s="96"/>
      <c r="X66" s="79"/>
      <c r="Y66" s="69"/>
      <c r="Z66" s="69"/>
      <c r="AA66" s="27"/>
      <c r="AB66" s="23" t="s">
        <v>47</v>
      </c>
      <c r="AC66" s="23"/>
      <c r="AD66" s="101" t="s">
        <v>61</v>
      </c>
      <c r="AE66" s="101"/>
      <c r="AF66" s="23" t="s">
        <v>83</v>
      </c>
      <c r="AG66" s="23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U66" s="67"/>
      <c r="AV66" s="67"/>
      <c r="AW66" s="67"/>
      <c r="AX66" s="67"/>
    </row>
    <row r="67" spans="1:50" ht="16.5" thickBot="1">
      <c r="A67" s="32"/>
      <c r="B67" s="33"/>
      <c r="C67" s="34"/>
      <c r="D67" s="34"/>
      <c r="E67" s="34"/>
      <c r="F67" s="34"/>
      <c r="G67" s="34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28"/>
      <c r="AG67" s="40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U67" s="67"/>
      <c r="AV67" s="67"/>
      <c r="AW67" s="67"/>
      <c r="AX67" s="67"/>
    </row>
    <row r="68" spans="1:50" ht="18.75">
      <c r="A68" s="35"/>
      <c r="B68" s="120" t="s">
        <v>81</v>
      </c>
      <c r="C68" s="34"/>
      <c r="D68" s="36" t="s">
        <v>18</v>
      </c>
      <c r="E68" s="37"/>
      <c r="F68" s="38"/>
      <c r="G68" s="34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X68" s="40"/>
      <c r="Y68" s="40"/>
      <c r="Z68" s="40"/>
      <c r="AA68" s="40"/>
      <c r="AB68" s="40"/>
      <c r="AC68" s="40"/>
      <c r="AD68" s="40"/>
      <c r="AE68" s="60"/>
      <c r="AF68" s="28"/>
      <c r="AG68" s="40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10"/>
      <c r="AU68" s="67"/>
      <c r="AV68" s="67"/>
      <c r="AW68" s="67"/>
      <c r="AX68" s="67"/>
    </row>
    <row r="69" spans="1:50" ht="15.75" thickBot="1">
      <c r="C69" s="34"/>
      <c r="D69" s="39" t="s">
        <v>19</v>
      </c>
      <c r="E69" s="40"/>
      <c r="F69" s="41"/>
      <c r="G69" s="3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67"/>
      <c r="X69" s="40"/>
      <c r="Y69" s="40"/>
      <c r="Z69" s="40"/>
      <c r="AA69" s="42"/>
      <c r="AB69" s="40"/>
      <c r="AC69" s="40"/>
      <c r="AD69" s="40"/>
      <c r="AE69" s="44"/>
      <c r="AF69" s="28"/>
      <c r="AG69" s="40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U69" s="67"/>
      <c r="AV69" s="67"/>
      <c r="AW69" s="67"/>
      <c r="AX69" s="67"/>
    </row>
    <row r="70" spans="1:50" ht="15.75">
      <c r="B70" s="36" t="s">
        <v>15</v>
      </c>
      <c r="C70" s="37"/>
      <c r="D70" s="39" t="s">
        <v>20</v>
      </c>
      <c r="E70" s="40"/>
      <c r="F70" s="41"/>
      <c r="G70" s="3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67"/>
      <c r="X70" s="40"/>
      <c r="Y70" s="40"/>
      <c r="Z70" s="40"/>
      <c r="AA70" s="42"/>
      <c r="AB70" s="40"/>
      <c r="AC70" s="40"/>
      <c r="AD70" s="40"/>
      <c r="AE70" s="44"/>
      <c r="AF70" s="28"/>
      <c r="AG70" s="10"/>
      <c r="AU70" s="67"/>
      <c r="AV70" s="67"/>
      <c r="AW70" s="67"/>
      <c r="AX70" s="67"/>
    </row>
    <row r="71" spans="1:50">
      <c r="B71" s="39" t="s">
        <v>19</v>
      </c>
      <c r="C71" s="40"/>
      <c r="D71" s="39"/>
      <c r="E71" s="40"/>
      <c r="F71" s="41"/>
      <c r="G71" s="3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67"/>
      <c r="X71" s="40"/>
      <c r="Y71" s="40"/>
      <c r="Z71" s="40"/>
      <c r="AA71" s="42"/>
      <c r="AB71" s="40"/>
      <c r="AC71" s="40"/>
      <c r="AD71" s="40"/>
      <c r="AE71" s="44"/>
      <c r="AF71" s="28"/>
      <c r="AG71" s="10"/>
      <c r="AU71" s="67"/>
      <c r="AV71" s="67"/>
      <c r="AW71" s="67"/>
      <c r="AX71" s="67"/>
    </row>
    <row r="72" spans="1:50">
      <c r="B72" s="39" t="s">
        <v>79</v>
      </c>
      <c r="C72" s="40"/>
      <c r="D72" s="39" t="s">
        <v>21</v>
      </c>
      <c r="E72" s="44" t="s">
        <v>80</v>
      </c>
      <c r="F72" s="45" t="s">
        <v>22</v>
      </c>
      <c r="G72" s="3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67"/>
      <c r="X72" s="44"/>
      <c r="Y72" s="44"/>
      <c r="Z72" s="44"/>
      <c r="AA72" s="46"/>
      <c r="AB72" s="40"/>
      <c r="AC72" s="40"/>
      <c r="AD72" s="40"/>
      <c r="AE72" s="44"/>
      <c r="AF72" s="28"/>
      <c r="AG72" s="10"/>
      <c r="AU72" s="67"/>
      <c r="AV72" s="67"/>
      <c r="AW72" s="67"/>
      <c r="AX72" s="67"/>
    </row>
    <row r="73" spans="1:50">
      <c r="B73" s="43"/>
      <c r="C73" s="40"/>
      <c r="D73" s="127">
        <v>4</v>
      </c>
      <c r="E73" s="128">
        <v>4</v>
      </c>
      <c r="F73" s="126">
        <f t="shared" ref="F73:F107" si="0">+SUMIFS($G$8:$G$62,$D$8:$D$62,D73,$E$8:$E$62,E73)</f>
        <v>6</v>
      </c>
      <c r="G73" s="50">
        <f>+D74*E74*F74</f>
        <v>91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89">
        <f>+D73*E73*F73</f>
        <v>96</v>
      </c>
      <c r="X73" s="51"/>
      <c r="Y73" s="51"/>
      <c r="Z73" s="51"/>
      <c r="AA73" s="52"/>
      <c r="AB73" s="40"/>
      <c r="AC73" s="40"/>
      <c r="AD73" s="40"/>
      <c r="AE73" s="53"/>
      <c r="AF73" s="28"/>
      <c r="AG73" s="10"/>
      <c r="AU73" s="67"/>
      <c r="AV73" s="67"/>
      <c r="AW73" s="67"/>
      <c r="AX73" s="67"/>
    </row>
    <row r="74" spans="1:50">
      <c r="B74" s="117" t="s">
        <v>21</v>
      </c>
      <c r="C74" s="118" t="s">
        <v>22</v>
      </c>
      <c r="D74" s="87">
        <v>13</v>
      </c>
      <c r="E74" s="88">
        <v>7</v>
      </c>
      <c r="F74" s="107">
        <f t="shared" si="0"/>
        <v>1</v>
      </c>
      <c r="G74" s="50">
        <f>+D76*E76*F76</f>
        <v>270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89">
        <f t="shared" ref="W74:W107" si="1">+D74*E74*F74</f>
        <v>91</v>
      </c>
      <c r="X74" s="51"/>
      <c r="Y74" s="51"/>
      <c r="Z74" s="51"/>
      <c r="AA74" s="52"/>
      <c r="AB74" s="40"/>
      <c r="AC74" s="40"/>
      <c r="AD74" s="40"/>
      <c r="AE74" s="53"/>
      <c r="AF74" s="28"/>
      <c r="AG74" s="10"/>
      <c r="AU74" s="67"/>
      <c r="AV74" s="67"/>
      <c r="AW74" s="67"/>
      <c r="AX74" s="67"/>
    </row>
    <row r="75" spans="1:50">
      <c r="B75" s="117"/>
      <c r="C75" s="118"/>
      <c r="D75" s="127">
        <v>3.75</v>
      </c>
      <c r="E75" s="128">
        <v>4.25</v>
      </c>
      <c r="F75" s="126">
        <f t="shared" si="0"/>
        <v>1</v>
      </c>
      <c r="G75" s="50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89">
        <f t="shared" si="1"/>
        <v>15.9375</v>
      </c>
      <c r="X75" s="51"/>
      <c r="Y75" s="51"/>
      <c r="Z75" s="51"/>
      <c r="AA75" s="52"/>
      <c r="AB75" s="40"/>
      <c r="AC75" s="40"/>
      <c r="AD75" s="40"/>
      <c r="AE75" s="53"/>
      <c r="AF75" s="28"/>
      <c r="AG75" s="10"/>
      <c r="AU75" s="67"/>
      <c r="AV75" s="67"/>
      <c r="AW75" s="67"/>
      <c r="AX75" s="67"/>
    </row>
    <row r="76" spans="1:50">
      <c r="B76" s="119">
        <v>35</v>
      </c>
      <c r="C76" s="54">
        <v>2</v>
      </c>
      <c r="D76" s="109">
        <v>3.75</v>
      </c>
      <c r="E76" s="110">
        <v>9</v>
      </c>
      <c r="F76" s="126">
        <f t="shared" si="0"/>
        <v>8</v>
      </c>
      <c r="G76" s="50">
        <f>+D78*E78*F78</f>
        <v>105.75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89">
        <f t="shared" si="1"/>
        <v>270</v>
      </c>
      <c r="X76" s="51"/>
      <c r="Y76" s="51"/>
      <c r="Z76" s="51"/>
      <c r="AA76" s="52"/>
      <c r="AB76" s="40"/>
      <c r="AC76" s="40"/>
      <c r="AD76" s="40"/>
      <c r="AE76" s="53"/>
      <c r="AF76" s="28"/>
      <c r="AG76" s="10"/>
      <c r="AU76" s="67"/>
      <c r="AV76" s="67"/>
      <c r="AW76" s="67"/>
      <c r="AX76" s="67"/>
    </row>
    <row r="77" spans="1:50">
      <c r="B77" s="119">
        <v>25</v>
      </c>
      <c r="C77" s="54">
        <v>3</v>
      </c>
      <c r="D77" s="127">
        <v>9</v>
      </c>
      <c r="E77" s="128">
        <v>9</v>
      </c>
      <c r="F77" s="126">
        <f t="shared" si="0"/>
        <v>1</v>
      </c>
      <c r="W77" s="89">
        <f t="shared" si="1"/>
        <v>81</v>
      </c>
      <c r="X77" s="51"/>
      <c r="Y77" s="51"/>
      <c r="Z77" s="51"/>
      <c r="AA77" s="52"/>
      <c r="AB77" s="40"/>
      <c r="AC77" s="40"/>
      <c r="AD77" s="40"/>
      <c r="AE77" s="53"/>
      <c r="AF77" s="28"/>
      <c r="AG77" s="10"/>
      <c r="AU77" s="67"/>
      <c r="AV77" s="67"/>
      <c r="AW77" s="67"/>
      <c r="AX77" s="67"/>
    </row>
    <row r="78" spans="1:50" ht="15.75" thickBot="1">
      <c r="A78" s="35"/>
      <c r="B78" s="55"/>
      <c r="C78" s="114"/>
      <c r="D78" s="109">
        <v>11.75</v>
      </c>
      <c r="E78" s="110">
        <v>9</v>
      </c>
      <c r="F78" s="126">
        <f t="shared" si="0"/>
        <v>1</v>
      </c>
      <c r="G78" s="50">
        <f>+D79*E79*F79</f>
        <v>60.75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89">
        <f t="shared" si="1"/>
        <v>105.75</v>
      </c>
      <c r="X78" s="51"/>
      <c r="Y78" s="51"/>
      <c r="Z78" s="51"/>
      <c r="AA78" s="52"/>
      <c r="AB78" s="40"/>
      <c r="AC78" s="40"/>
      <c r="AD78" s="40"/>
      <c r="AE78" s="53"/>
      <c r="AF78" s="28"/>
      <c r="AG78" s="10"/>
      <c r="AU78" s="67"/>
      <c r="AV78" s="67"/>
      <c r="AW78" s="67"/>
      <c r="AX78" s="67"/>
    </row>
    <row r="79" spans="1:50">
      <c r="A79" s="35"/>
      <c r="B79" s="33"/>
      <c r="C79" s="34"/>
      <c r="D79" s="109">
        <v>6.75</v>
      </c>
      <c r="E79" s="110">
        <v>9</v>
      </c>
      <c r="F79" s="126">
        <f t="shared" si="0"/>
        <v>1</v>
      </c>
      <c r="G79" s="50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89">
        <f t="shared" si="1"/>
        <v>60.75</v>
      </c>
      <c r="X79" s="51"/>
      <c r="Y79" s="51"/>
      <c r="Z79" s="51"/>
      <c r="AA79" s="52"/>
      <c r="AB79" s="40"/>
      <c r="AC79" s="40"/>
      <c r="AD79" s="40"/>
      <c r="AE79" s="53"/>
      <c r="AF79" s="28"/>
      <c r="AG79" s="10"/>
      <c r="AU79" s="67"/>
      <c r="AV79" s="67"/>
      <c r="AW79" s="67"/>
      <c r="AX79" s="67"/>
    </row>
    <row r="80" spans="1:50">
      <c r="A80" s="35"/>
      <c r="B80" s="33"/>
      <c r="C80" s="34"/>
      <c r="D80" s="87">
        <v>20</v>
      </c>
      <c r="E80" s="88">
        <v>10</v>
      </c>
      <c r="F80" s="107">
        <f t="shared" si="0"/>
        <v>1</v>
      </c>
      <c r="G80" s="50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89">
        <f t="shared" si="1"/>
        <v>200</v>
      </c>
      <c r="X80" s="51"/>
      <c r="Y80" s="51"/>
      <c r="Z80" s="51"/>
      <c r="AA80" s="52"/>
      <c r="AB80" s="40"/>
      <c r="AC80" s="40"/>
      <c r="AD80" s="40"/>
      <c r="AE80" s="53"/>
      <c r="AF80" s="28"/>
      <c r="AG80" s="10"/>
      <c r="AU80" s="67"/>
      <c r="AV80" s="67"/>
      <c r="AW80" s="67"/>
      <c r="AX80" s="67"/>
    </row>
    <row r="81" spans="1:50">
      <c r="A81" s="35"/>
      <c r="B81" s="33"/>
      <c r="C81" s="34"/>
      <c r="D81" s="87">
        <v>16.375</v>
      </c>
      <c r="E81" s="88">
        <v>10</v>
      </c>
      <c r="F81" s="107">
        <f t="shared" si="0"/>
        <v>1</v>
      </c>
      <c r="G81" s="50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89">
        <f t="shared" si="1"/>
        <v>163.75</v>
      </c>
      <c r="X81" s="51"/>
      <c r="Y81" s="51"/>
      <c r="Z81" s="51"/>
      <c r="AA81" s="52"/>
      <c r="AB81" s="40"/>
      <c r="AC81" s="40"/>
      <c r="AD81" s="40"/>
      <c r="AE81" s="53"/>
      <c r="AF81" s="28"/>
      <c r="AG81" s="10"/>
      <c r="AU81" s="67"/>
      <c r="AV81" s="67"/>
      <c r="AW81" s="67"/>
      <c r="AX81" s="67"/>
    </row>
    <row r="82" spans="1:50">
      <c r="A82" s="35"/>
      <c r="B82" s="33"/>
      <c r="C82" s="34"/>
      <c r="D82" s="109">
        <v>10</v>
      </c>
      <c r="E82" s="110">
        <v>12</v>
      </c>
      <c r="F82" s="126">
        <f t="shared" si="0"/>
        <v>2</v>
      </c>
      <c r="G82" s="50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89">
        <f t="shared" si="1"/>
        <v>240</v>
      </c>
      <c r="X82" s="51"/>
      <c r="Y82" s="51"/>
      <c r="Z82" s="51"/>
      <c r="AA82" s="52"/>
      <c r="AB82" s="40"/>
      <c r="AC82" s="40"/>
      <c r="AD82" s="40"/>
      <c r="AE82" s="53"/>
      <c r="AF82" s="28"/>
      <c r="AG82" s="10"/>
      <c r="AU82" s="67"/>
      <c r="AV82" s="67"/>
      <c r="AW82" s="67"/>
      <c r="AX82" s="67"/>
    </row>
    <row r="83" spans="1:50">
      <c r="A83" s="35"/>
      <c r="B83" s="33"/>
      <c r="C83" s="34"/>
      <c r="D83" s="109">
        <v>15</v>
      </c>
      <c r="E83" s="111">
        <v>12</v>
      </c>
      <c r="F83" s="126">
        <f t="shared" si="0"/>
        <v>1</v>
      </c>
      <c r="G83" s="50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89">
        <f t="shared" si="1"/>
        <v>180</v>
      </c>
      <c r="X83" s="51"/>
      <c r="Y83" s="51"/>
      <c r="Z83" s="51"/>
      <c r="AA83" s="52"/>
      <c r="AB83" s="40"/>
      <c r="AC83" s="40"/>
      <c r="AD83" s="40"/>
      <c r="AE83" s="53"/>
      <c r="AF83" s="28"/>
      <c r="AG83" s="10"/>
      <c r="AU83" s="67"/>
      <c r="AV83" s="67"/>
      <c r="AW83" s="67"/>
      <c r="AX83" s="67"/>
    </row>
    <row r="84" spans="1:50">
      <c r="A84" s="35"/>
      <c r="B84" s="33"/>
      <c r="C84" s="34"/>
      <c r="D84" s="109">
        <v>9</v>
      </c>
      <c r="E84" s="110">
        <v>12</v>
      </c>
      <c r="F84" s="126">
        <f t="shared" si="0"/>
        <v>1</v>
      </c>
      <c r="G84" s="50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89">
        <f t="shared" si="1"/>
        <v>108</v>
      </c>
      <c r="X84" s="51"/>
      <c r="Y84" s="51"/>
      <c r="Z84" s="51"/>
      <c r="AA84" s="52"/>
      <c r="AB84" s="40"/>
      <c r="AC84" s="40"/>
      <c r="AD84" s="40"/>
      <c r="AE84" s="53"/>
      <c r="AF84" s="28"/>
      <c r="AG84" s="10"/>
      <c r="AU84" s="67"/>
      <c r="AV84" s="67"/>
      <c r="AW84" s="67"/>
      <c r="AX84" s="67"/>
    </row>
    <row r="85" spans="1:50">
      <c r="A85" s="35"/>
      <c r="B85" s="33"/>
      <c r="C85" s="34"/>
      <c r="D85" s="109">
        <v>3.75</v>
      </c>
      <c r="E85" s="110">
        <v>12</v>
      </c>
      <c r="F85" s="126">
        <f t="shared" si="0"/>
        <v>5</v>
      </c>
      <c r="G85" s="50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89">
        <f t="shared" si="1"/>
        <v>225</v>
      </c>
      <c r="X85" s="51"/>
      <c r="Y85" s="51"/>
      <c r="Z85" s="51"/>
      <c r="AA85" s="52"/>
      <c r="AB85" s="40"/>
      <c r="AC85" s="40"/>
      <c r="AD85" s="40"/>
      <c r="AE85" s="53"/>
      <c r="AF85" s="28"/>
      <c r="AG85" s="10"/>
      <c r="AU85" s="93"/>
      <c r="AV85" s="93"/>
      <c r="AW85" s="93"/>
      <c r="AX85" s="93"/>
    </row>
    <row r="86" spans="1:50">
      <c r="A86" s="35"/>
      <c r="B86" s="33"/>
      <c r="C86" s="34"/>
      <c r="D86" s="109">
        <v>15.375</v>
      </c>
      <c r="E86" s="110">
        <v>12</v>
      </c>
      <c r="F86" s="126">
        <f t="shared" si="0"/>
        <v>1</v>
      </c>
      <c r="G86" s="50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89">
        <f t="shared" si="1"/>
        <v>184.5</v>
      </c>
      <c r="X86" s="51"/>
      <c r="Y86" s="51"/>
      <c r="Z86" s="51"/>
      <c r="AA86" s="52"/>
      <c r="AB86" s="40"/>
      <c r="AC86" s="40"/>
      <c r="AD86" s="40"/>
      <c r="AE86" s="53"/>
      <c r="AF86" s="28"/>
      <c r="AG86" s="10"/>
      <c r="AU86" s="67"/>
      <c r="AV86" s="67"/>
      <c r="AW86" s="67"/>
      <c r="AX86" s="67"/>
    </row>
    <row r="87" spans="1:50">
      <c r="A87" s="35"/>
      <c r="B87" s="33"/>
      <c r="C87" s="34"/>
      <c r="D87" s="109">
        <v>17.25</v>
      </c>
      <c r="E87" s="110">
        <v>12</v>
      </c>
      <c r="F87" s="126">
        <f t="shared" si="0"/>
        <v>1</v>
      </c>
      <c r="G87" s="50">
        <f>+D86*E86*F86</f>
        <v>184.5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89">
        <f t="shared" si="1"/>
        <v>207</v>
      </c>
      <c r="X87" s="51"/>
      <c r="Y87" s="51"/>
      <c r="Z87" s="51"/>
      <c r="AA87" s="52"/>
      <c r="AB87" s="40"/>
      <c r="AC87" s="40"/>
      <c r="AD87" s="40"/>
      <c r="AE87" s="53"/>
      <c r="AF87" s="28"/>
      <c r="AG87" s="10"/>
      <c r="AU87" s="93"/>
      <c r="AV87" s="93"/>
      <c r="AW87" s="93"/>
      <c r="AX87" s="93"/>
    </row>
    <row r="88" spans="1:50">
      <c r="A88" s="35"/>
      <c r="B88" s="33"/>
      <c r="C88" s="34"/>
      <c r="D88" s="109">
        <v>6.375</v>
      </c>
      <c r="E88" s="110">
        <v>12</v>
      </c>
      <c r="F88" s="126">
        <f t="shared" si="0"/>
        <v>1</v>
      </c>
      <c r="G88" s="50">
        <f>+D87*E87*F87</f>
        <v>207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89">
        <f t="shared" si="1"/>
        <v>76.5</v>
      </c>
      <c r="X88" s="51"/>
      <c r="Y88" s="51"/>
      <c r="Z88" s="51"/>
      <c r="AA88" s="52"/>
      <c r="AB88" s="40"/>
      <c r="AC88" s="40"/>
      <c r="AD88" s="40"/>
      <c r="AE88" s="53"/>
      <c r="AF88" s="28"/>
      <c r="AG88" s="10"/>
      <c r="AU88" s="93"/>
      <c r="AV88" s="93"/>
      <c r="AW88" s="93"/>
      <c r="AX88" s="93"/>
    </row>
    <row r="89" spans="1:50">
      <c r="A89" s="35"/>
      <c r="B89" s="33"/>
      <c r="C89" s="34"/>
      <c r="D89" s="109">
        <v>8.5</v>
      </c>
      <c r="E89" s="110">
        <v>12</v>
      </c>
      <c r="F89" s="126">
        <f t="shared" si="0"/>
        <v>1</v>
      </c>
      <c r="G89" s="50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89">
        <f t="shared" si="1"/>
        <v>102</v>
      </c>
      <c r="X89" s="40"/>
      <c r="Y89" s="40"/>
      <c r="Z89" s="40"/>
      <c r="AA89" s="40"/>
      <c r="AB89" s="40"/>
      <c r="AC89" s="40"/>
      <c r="AD89" s="40"/>
      <c r="AE89" s="40"/>
      <c r="AF89" s="28"/>
      <c r="AG89" s="10"/>
      <c r="AU89" s="67"/>
      <c r="AV89" s="67"/>
      <c r="AW89" s="67"/>
      <c r="AX89" s="67"/>
    </row>
    <row r="90" spans="1:50">
      <c r="A90" s="35"/>
      <c r="B90" s="33"/>
      <c r="C90" s="34"/>
      <c r="D90" s="109">
        <v>9.375</v>
      </c>
      <c r="E90" s="110">
        <v>12</v>
      </c>
      <c r="F90" s="126">
        <f t="shared" si="0"/>
        <v>1</v>
      </c>
      <c r="G90" s="5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89">
        <f t="shared" si="1"/>
        <v>112.5</v>
      </c>
      <c r="X90" s="40"/>
      <c r="Y90" s="40"/>
      <c r="Z90" s="40"/>
      <c r="AA90" s="40"/>
      <c r="AB90" s="40"/>
      <c r="AC90" s="40"/>
      <c r="AD90" s="40"/>
      <c r="AE90" s="40"/>
      <c r="AF90" s="28"/>
      <c r="AG90" s="10"/>
      <c r="AU90" s="93"/>
      <c r="AV90" s="93"/>
      <c r="AW90" s="93"/>
      <c r="AX90" s="93"/>
    </row>
    <row r="91" spans="1:50">
      <c r="A91" s="35"/>
      <c r="B91" s="33"/>
      <c r="C91" s="34"/>
      <c r="D91" s="87">
        <v>8.625</v>
      </c>
      <c r="E91" s="88">
        <v>12.375</v>
      </c>
      <c r="F91" s="107">
        <f t="shared" si="0"/>
        <v>1</v>
      </c>
      <c r="G91" s="34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89">
        <f t="shared" si="1"/>
        <v>106.734375</v>
      </c>
      <c r="X91" s="40"/>
      <c r="Y91" s="40"/>
      <c r="Z91" s="40"/>
      <c r="AA91" s="40"/>
      <c r="AB91" s="40"/>
      <c r="AC91" s="40"/>
      <c r="AD91" s="40"/>
      <c r="AE91" s="40"/>
      <c r="AF91" s="28"/>
      <c r="AG91" s="10"/>
      <c r="AU91" s="67"/>
      <c r="AV91" s="67"/>
      <c r="AW91" s="67"/>
      <c r="AX91" s="67"/>
    </row>
    <row r="92" spans="1:50">
      <c r="A92" s="35"/>
      <c r="B92" s="33"/>
      <c r="C92" s="34"/>
      <c r="D92" s="87">
        <v>3</v>
      </c>
      <c r="E92" s="88">
        <v>12.375</v>
      </c>
      <c r="F92" s="107">
        <f t="shared" si="0"/>
        <v>1</v>
      </c>
      <c r="G92" s="34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89">
        <f t="shared" si="1"/>
        <v>37.125</v>
      </c>
      <c r="X92" s="40"/>
      <c r="Y92" s="40"/>
      <c r="Z92" s="40"/>
      <c r="AA92" s="40"/>
      <c r="AB92" s="40"/>
      <c r="AC92" s="40"/>
      <c r="AD92" s="40"/>
      <c r="AE92" s="40"/>
      <c r="AF92" s="28"/>
      <c r="AG92" s="10"/>
      <c r="AU92" s="93"/>
      <c r="AV92" s="93"/>
      <c r="AW92" s="93"/>
      <c r="AX92" s="93"/>
    </row>
    <row r="93" spans="1:50">
      <c r="D93" s="109">
        <v>18</v>
      </c>
      <c r="E93" s="110">
        <v>12.75</v>
      </c>
      <c r="F93" s="126">
        <f t="shared" si="0"/>
        <v>1</v>
      </c>
      <c r="G93" s="34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89">
        <f t="shared" si="1"/>
        <v>229.5</v>
      </c>
      <c r="AU93" s="67"/>
      <c r="AV93" s="67"/>
      <c r="AW93" s="67"/>
      <c r="AX93" s="67"/>
    </row>
    <row r="94" spans="1:50">
      <c r="D94" s="109">
        <v>22</v>
      </c>
      <c r="E94" s="110">
        <v>12.75</v>
      </c>
      <c r="F94" s="126">
        <f t="shared" si="0"/>
        <v>1</v>
      </c>
      <c r="W94" s="89">
        <f t="shared" si="1"/>
        <v>280.5</v>
      </c>
    </row>
    <row r="95" spans="1:50" ht="15.75">
      <c r="A95" s="59"/>
      <c r="B95" s="58"/>
      <c r="C95" s="40"/>
      <c r="D95" s="87">
        <v>27</v>
      </c>
      <c r="E95" s="88">
        <v>14.125</v>
      </c>
      <c r="F95" s="107">
        <f t="shared" si="0"/>
        <v>1</v>
      </c>
      <c r="W95" s="89">
        <f t="shared" si="1"/>
        <v>381.375</v>
      </c>
      <c r="X95" s="40"/>
      <c r="Y95" s="40"/>
      <c r="Z95" s="40"/>
      <c r="AA95" s="40"/>
      <c r="AB95" s="40"/>
      <c r="AC95" s="40"/>
      <c r="AD95" s="10"/>
      <c r="AE95" s="61"/>
      <c r="AF95" s="28"/>
      <c r="AG95" s="10"/>
      <c r="AH95" s="10"/>
    </row>
    <row r="96" spans="1:50" ht="15.75">
      <c r="A96" s="60"/>
      <c r="B96" s="40"/>
      <c r="C96" s="40"/>
      <c r="D96" s="87">
        <v>33</v>
      </c>
      <c r="E96" s="88">
        <v>14.125</v>
      </c>
      <c r="F96" s="107">
        <f t="shared" si="0"/>
        <v>1</v>
      </c>
      <c r="G96" s="4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89">
        <f t="shared" si="1"/>
        <v>466.125</v>
      </c>
      <c r="X96" s="40"/>
      <c r="Y96" s="40"/>
      <c r="Z96" s="40"/>
      <c r="AA96" s="42"/>
      <c r="AB96" s="40"/>
      <c r="AC96" s="40"/>
      <c r="AD96" s="10"/>
      <c r="AE96" s="16"/>
      <c r="AF96" s="28"/>
      <c r="AG96" s="10"/>
      <c r="AH96" s="10"/>
    </row>
    <row r="97" spans="1:34">
      <c r="A97" s="44"/>
      <c r="B97" s="40"/>
      <c r="C97" s="40"/>
      <c r="D97" s="87">
        <v>18</v>
      </c>
      <c r="E97" s="88">
        <v>14.125</v>
      </c>
      <c r="F97" s="107">
        <f t="shared" si="0"/>
        <v>1</v>
      </c>
      <c r="G97" s="4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89">
        <f t="shared" si="1"/>
        <v>254.25</v>
      </c>
      <c r="X97" s="40"/>
      <c r="Y97" s="40"/>
      <c r="Z97" s="40"/>
      <c r="AA97" s="42"/>
      <c r="AB97" s="40"/>
      <c r="AC97" s="40"/>
      <c r="AD97" s="10"/>
      <c r="AE97" s="16"/>
      <c r="AF97" s="28"/>
      <c r="AG97" s="10"/>
      <c r="AH97" s="10"/>
    </row>
    <row r="98" spans="1:34">
      <c r="A98" s="44"/>
      <c r="B98" s="40"/>
      <c r="C98" s="40"/>
      <c r="D98" s="109">
        <v>18</v>
      </c>
      <c r="E98" s="110">
        <v>24.75</v>
      </c>
      <c r="F98" s="126">
        <f t="shared" si="0"/>
        <v>1</v>
      </c>
      <c r="G98" s="4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89">
        <f t="shared" si="1"/>
        <v>445.5</v>
      </c>
      <c r="X98" s="40"/>
      <c r="Y98" s="40"/>
      <c r="Z98" s="40"/>
      <c r="AA98" s="42"/>
      <c r="AB98" s="40"/>
      <c r="AC98" s="40"/>
      <c r="AD98" s="10"/>
      <c r="AE98" s="16"/>
      <c r="AF98" s="28"/>
      <c r="AG98" s="10"/>
      <c r="AH98" s="10"/>
    </row>
    <row r="99" spans="1:34">
      <c r="A99" s="40"/>
      <c r="B99" s="40"/>
      <c r="C99" s="40"/>
      <c r="D99" s="109">
        <v>17</v>
      </c>
      <c r="E99" s="110">
        <v>24.75</v>
      </c>
      <c r="F99" s="126">
        <f t="shared" si="0"/>
        <v>1</v>
      </c>
      <c r="G99" s="4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89">
        <f t="shared" si="1"/>
        <v>420.75</v>
      </c>
      <c r="X99" s="44"/>
      <c r="Y99" s="44"/>
      <c r="Z99" s="44"/>
      <c r="AA99" s="46"/>
      <c r="AB99" s="40"/>
      <c r="AC99" s="40"/>
      <c r="AD99" s="10"/>
      <c r="AE99" s="16"/>
      <c r="AF99" s="28"/>
      <c r="AG99" s="10"/>
      <c r="AH99" s="10"/>
    </row>
    <row r="100" spans="1:34">
      <c r="A100" s="44"/>
      <c r="B100" s="46"/>
      <c r="C100" s="40"/>
      <c r="D100" s="109">
        <v>14.875</v>
      </c>
      <c r="E100" s="110">
        <v>24.75</v>
      </c>
      <c r="F100" s="126">
        <f t="shared" si="0"/>
        <v>1</v>
      </c>
      <c r="G100" s="40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89">
        <f t="shared" si="1"/>
        <v>368.15625</v>
      </c>
      <c r="X100" s="51"/>
      <c r="Y100" s="51"/>
      <c r="Z100" s="51"/>
      <c r="AA100" s="52"/>
      <c r="AB100" s="40"/>
      <c r="AC100" s="40"/>
      <c r="AD100" s="10"/>
      <c r="AE100" s="15"/>
      <c r="AF100" s="28"/>
      <c r="AG100" s="10"/>
      <c r="AH100" s="10"/>
    </row>
    <row r="101" spans="1:34">
      <c r="A101" s="40"/>
      <c r="B101" s="40"/>
      <c r="C101" s="40"/>
      <c r="D101" s="109">
        <v>10.75</v>
      </c>
      <c r="E101" s="110">
        <v>24.75</v>
      </c>
      <c r="F101" s="126">
        <f t="shared" si="0"/>
        <v>1</v>
      </c>
      <c r="G101" s="62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89">
        <f t="shared" si="1"/>
        <v>266.0625</v>
      </c>
      <c r="X101" s="51"/>
      <c r="Y101" s="51"/>
      <c r="Z101" s="51"/>
      <c r="AA101" s="52"/>
      <c r="AB101" s="40"/>
      <c r="AC101" s="40"/>
      <c r="AD101" s="10"/>
      <c r="AE101" s="15"/>
      <c r="AF101" s="28"/>
      <c r="AG101" s="10"/>
      <c r="AH101" s="10"/>
    </row>
    <row r="102" spans="1:34">
      <c r="A102" s="40"/>
      <c r="B102" s="40"/>
      <c r="C102" s="40"/>
      <c r="D102" s="109">
        <v>7.75</v>
      </c>
      <c r="E102" s="110">
        <v>24.75</v>
      </c>
      <c r="F102" s="126">
        <f t="shared" si="0"/>
        <v>1</v>
      </c>
      <c r="G102" s="62"/>
      <c r="H102" s="51"/>
      <c r="I102" s="51"/>
      <c r="J102" s="51"/>
      <c r="K102" s="106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89">
        <f t="shared" si="1"/>
        <v>191.8125</v>
      </c>
      <c r="X102" s="51"/>
      <c r="Y102" s="51"/>
      <c r="Z102" s="51"/>
      <c r="AA102" s="52"/>
      <c r="AB102" s="40"/>
      <c r="AC102" s="40"/>
      <c r="AD102" s="10"/>
      <c r="AE102" s="15"/>
      <c r="AF102" s="28"/>
      <c r="AG102" s="10"/>
      <c r="AH102" s="10"/>
    </row>
    <row r="103" spans="1:34">
      <c r="A103" s="40"/>
      <c r="B103" s="40"/>
      <c r="C103" s="40"/>
      <c r="D103" s="109">
        <v>2.625</v>
      </c>
      <c r="E103" s="110">
        <v>24.75</v>
      </c>
      <c r="F103" s="126">
        <f t="shared" si="0"/>
        <v>1</v>
      </c>
      <c r="G103" s="62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89">
        <f t="shared" si="1"/>
        <v>64.96875</v>
      </c>
      <c r="X103" s="51"/>
      <c r="AB103" s="40"/>
      <c r="AC103" s="40"/>
      <c r="AD103" s="10"/>
      <c r="AE103" s="15"/>
      <c r="AF103" s="28"/>
      <c r="AG103" s="10"/>
      <c r="AH103" s="10"/>
    </row>
    <row r="104" spans="1:34">
      <c r="A104" s="59"/>
      <c r="B104" s="58"/>
      <c r="C104" s="40"/>
      <c r="D104" s="109">
        <v>30.25</v>
      </c>
      <c r="E104" s="110">
        <v>24.75</v>
      </c>
      <c r="F104" s="126">
        <f t="shared" si="0"/>
        <v>1</v>
      </c>
      <c r="G104" s="62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89">
        <f t="shared" si="1"/>
        <v>748.6875</v>
      </c>
      <c r="X104" s="51"/>
      <c r="AB104" s="40"/>
      <c r="AC104" s="40"/>
      <c r="AD104" s="10"/>
      <c r="AE104" s="15"/>
      <c r="AF104" s="28"/>
      <c r="AG104" s="10"/>
      <c r="AH104" s="10"/>
    </row>
    <row r="105" spans="1:34">
      <c r="A105" s="59"/>
      <c r="B105" s="58"/>
      <c r="C105" s="40"/>
      <c r="D105" s="87">
        <v>33.25</v>
      </c>
      <c r="E105" s="88">
        <v>25.25</v>
      </c>
      <c r="F105" s="107">
        <f t="shared" si="0"/>
        <v>1</v>
      </c>
      <c r="G105" s="62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89">
        <f t="shared" si="1"/>
        <v>839.5625</v>
      </c>
      <c r="X105" s="51"/>
      <c r="Y105" s="51"/>
      <c r="Z105" s="51"/>
      <c r="AA105" s="52"/>
      <c r="AB105" s="40"/>
      <c r="AC105" s="40"/>
      <c r="AD105" s="10"/>
      <c r="AE105" s="15"/>
      <c r="AF105" s="28"/>
      <c r="AG105" s="10"/>
      <c r="AH105" s="10"/>
    </row>
    <row r="106" spans="1:34">
      <c r="A106" s="59"/>
      <c r="B106" s="58"/>
      <c r="C106" s="40"/>
      <c r="D106" s="109">
        <v>25.625</v>
      </c>
      <c r="E106" s="110">
        <v>33.625</v>
      </c>
      <c r="F106" s="126">
        <f t="shared" si="0"/>
        <v>1</v>
      </c>
      <c r="G106" s="62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89">
        <f t="shared" si="1"/>
        <v>861.640625</v>
      </c>
      <c r="X106" s="51"/>
      <c r="Y106" s="51"/>
      <c r="Z106" s="51"/>
      <c r="AA106" s="52"/>
      <c r="AB106" s="40"/>
      <c r="AC106" s="40"/>
      <c r="AD106" s="10"/>
      <c r="AE106" s="15"/>
      <c r="AF106" s="28"/>
      <c r="AG106" s="10"/>
      <c r="AH106" s="10"/>
    </row>
    <row r="107" spans="1:34">
      <c r="A107" s="59"/>
      <c r="B107" s="58"/>
      <c r="C107" s="40"/>
      <c r="D107" s="87">
        <v>28</v>
      </c>
      <c r="E107" s="88">
        <v>35</v>
      </c>
      <c r="F107" s="107">
        <f t="shared" si="0"/>
        <v>1</v>
      </c>
      <c r="G107" s="62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89">
        <f t="shared" si="1"/>
        <v>980</v>
      </c>
      <c r="X107" s="51"/>
      <c r="Y107" s="51"/>
      <c r="Z107" s="51"/>
      <c r="AA107" s="52"/>
      <c r="AB107" s="40"/>
      <c r="AC107" s="40"/>
      <c r="AD107" s="10"/>
      <c r="AE107" s="15"/>
      <c r="AF107" s="28"/>
      <c r="AG107" s="10"/>
      <c r="AH107" s="10"/>
    </row>
    <row r="108" spans="1:34">
      <c r="A108" s="59"/>
      <c r="B108" s="58"/>
      <c r="C108" s="40"/>
      <c r="D108" s="112"/>
      <c r="E108" s="28"/>
      <c r="F108" s="113"/>
      <c r="G108" s="62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89"/>
      <c r="X108" s="51"/>
      <c r="Y108" s="51"/>
      <c r="Z108" s="51"/>
      <c r="AA108" s="52"/>
      <c r="AB108" s="40"/>
      <c r="AC108" s="40"/>
      <c r="AD108" s="10"/>
      <c r="AE108" s="15"/>
      <c r="AF108" s="28"/>
      <c r="AG108" s="10"/>
      <c r="AH108" s="10"/>
    </row>
    <row r="109" spans="1:34">
      <c r="A109" s="59"/>
      <c r="B109" s="58"/>
      <c r="C109" s="40"/>
      <c r="D109" s="47"/>
      <c r="E109" s="48"/>
      <c r="F109" s="49"/>
      <c r="G109" s="62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90">
        <f>+SUM(W74:W108)</f>
        <v>9366.4375</v>
      </c>
      <c r="X109" s="51"/>
      <c r="Y109" s="51"/>
      <c r="Z109" s="51"/>
      <c r="AA109" s="52"/>
      <c r="AB109" s="40"/>
      <c r="AC109" s="40"/>
      <c r="AD109" s="10"/>
      <c r="AE109" s="15"/>
      <c r="AF109" s="28"/>
      <c r="AG109" s="10"/>
      <c r="AH109" s="10"/>
    </row>
    <row r="110" spans="1:34">
      <c r="A110" s="59"/>
      <c r="B110" s="58"/>
      <c r="C110" s="40"/>
      <c r="D110" s="43" t="s">
        <v>17</v>
      </c>
      <c r="E110" s="40"/>
      <c r="F110" s="57">
        <f>+W109/(4*8*12*12)</f>
        <v>2.0326470269097223</v>
      </c>
      <c r="G110" s="62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67"/>
      <c r="X110" s="51"/>
      <c r="Y110" s="51"/>
      <c r="Z110" s="51"/>
      <c r="AA110" s="52"/>
      <c r="AB110" s="40"/>
      <c r="AC110" s="40"/>
      <c r="AD110" s="10"/>
      <c r="AE110" s="15"/>
      <c r="AF110" s="28"/>
      <c r="AG110" s="10"/>
      <c r="AH110" s="10"/>
    </row>
    <row r="111" spans="1:34" ht="15.75" thickBot="1">
      <c r="A111" s="59"/>
      <c r="B111" s="58"/>
      <c r="C111" s="40"/>
      <c r="D111" s="115" t="s">
        <v>16</v>
      </c>
      <c r="E111" s="116"/>
      <c r="F111" s="56">
        <f>+SUM(F73:F107)-G65</f>
        <v>0</v>
      </c>
      <c r="G111" s="62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67"/>
      <c r="X111" s="51"/>
      <c r="Y111" s="51"/>
      <c r="Z111" s="51"/>
      <c r="AA111" s="52"/>
      <c r="AB111" s="40"/>
      <c r="AC111" s="40"/>
      <c r="AD111" s="10"/>
      <c r="AE111" s="15"/>
      <c r="AF111" s="28"/>
      <c r="AG111" s="10"/>
      <c r="AH111" s="10"/>
    </row>
    <row r="112" spans="1:34">
      <c r="A112" s="59"/>
      <c r="B112" s="58"/>
      <c r="C112" s="40"/>
      <c r="D112" s="48"/>
      <c r="E112" s="48"/>
      <c r="F112" s="54"/>
      <c r="G112" s="62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X112" s="51"/>
      <c r="Y112" s="51"/>
      <c r="Z112" s="51"/>
      <c r="AA112" s="52"/>
      <c r="AB112" s="40"/>
      <c r="AC112" s="40"/>
      <c r="AD112" s="10"/>
      <c r="AE112" s="15"/>
      <c r="AF112" s="28"/>
      <c r="AG112" s="10"/>
      <c r="AH112" s="10"/>
    </row>
    <row r="113" spans="1:34">
      <c r="A113" s="59"/>
      <c r="B113" s="58"/>
      <c r="C113" s="40"/>
      <c r="D113" s="48"/>
      <c r="E113" s="48"/>
      <c r="F113" s="54"/>
      <c r="G113" s="62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X113" s="51"/>
      <c r="Y113" s="51"/>
      <c r="Z113" s="51"/>
      <c r="AA113" s="52"/>
      <c r="AB113" s="40"/>
      <c r="AC113" s="40"/>
      <c r="AD113" s="10"/>
      <c r="AE113" s="15"/>
      <c r="AF113" s="28"/>
      <c r="AG113" s="10"/>
      <c r="AH113" s="10"/>
    </row>
    <row r="114" spans="1:34">
      <c r="A114" s="59"/>
      <c r="B114" s="58"/>
      <c r="C114" s="40"/>
      <c r="D114" s="40"/>
      <c r="E114" s="40"/>
      <c r="F114" s="40"/>
      <c r="G114" s="62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X114" s="40"/>
      <c r="Y114" s="40"/>
      <c r="Z114" s="40"/>
      <c r="AA114" s="40"/>
      <c r="AB114" s="40"/>
      <c r="AC114" s="40"/>
      <c r="AD114" s="10"/>
      <c r="AE114" s="10"/>
      <c r="AF114" s="28"/>
      <c r="AG114" s="10"/>
      <c r="AH114" s="10"/>
    </row>
    <row r="115" spans="1:34">
      <c r="A115" s="59"/>
      <c r="B115" s="58"/>
      <c r="C115" s="40"/>
      <c r="D115" s="40"/>
      <c r="E115" s="40"/>
      <c r="F115" s="63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X115" s="40"/>
      <c r="Y115" s="40"/>
      <c r="Z115" s="40"/>
      <c r="AA115" s="40"/>
      <c r="AB115" s="40"/>
      <c r="AC115" s="40"/>
      <c r="AD115" s="10"/>
      <c r="AE115" s="10"/>
      <c r="AF115" s="28"/>
      <c r="AG115" s="10"/>
      <c r="AH115" s="10"/>
    </row>
    <row r="116" spans="1:34">
      <c r="A116" s="59"/>
      <c r="B116" s="58"/>
      <c r="C116" s="40"/>
      <c r="D116" s="40"/>
      <c r="E116" s="64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X116" s="40"/>
      <c r="Y116" s="40"/>
      <c r="Z116" s="40"/>
      <c r="AA116" s="40"/>
      <c r="AB116" s="40"/>
      <c r="AC116" s="40"/>
      <c r="AD116" s="10"/>
      <c r="AE116" s="10"/>
      <c r="AF116" s="28"/>
      <c r="AG116" s="10"/>
      <c r="AH116" s="10"/>
    </row>
    <row r="117" spans="1:34">
      <c r="A117" s="59"/>
      <c r="B117" s="58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X117" s="40"/>
      <c r="Y117" s="40"/>
      <c r="Z117" s="40"/>
      <c r="AA117" s="40"/>
      <c r="AB117" s="40"/>
      <c r="AC117" s="40"/>
      <c r="AD117" s="10"/>
      <c r="AE117" s="10"/>
      <c r="AF117" s="28"/>
      <c r="AG117" s="10"/>
      <c r="AH117" s="10"/>
    </row>
    <row r="118" spans="1:34">
      <c r="A118" s="65"/>
      <c r="B118" s="66"/>
      <c r="C118" s="28"/>
      <c r="D118" s="28"/>
      <c r="E118" s="28"/>
      <c r="F118" s="28"/>
      <c r="G118" s="28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X118" s="40"/>
      <c r="Y118" s="10"/>
      <c r="Z118" s="10"/>
      <c r="AA118" s="28"/>
      <c r="AB118" s="10"/>
      <c r="AC118" s="10"/>
      <c r="AD118" s="10"/>
      <c r="AE118" s="10"/>
      <c r="AF118" s="28"/>
      <c r="AG118" s="10"/>
      <c r="AH118" s="10"/>
    </row>
    <row r="119" spans="1:34">
      <c r="A119" s="65"/>
      <c r="B119" s="66"/>
      <c r="C119" s="28"/>
      <c r="D119" s="28"/>
      <c r="E119" s="28"/>
      <c r="F119" s="28"/>
      <c r="G119" s="28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67"/>
      <c r="X119" s="40"/>
      <c r="Y119" s="10"/>
      <c r="Z119" s="10"/>
      <c r="AA119" s="28"/>
      <c r="AB119" s="10"/>
      <c r="AC119" s="10"/>
      <c r="AD119" s="10"/>
      <c r="AE119" s="10"/>
      <c r="AF119" s="28"/>
      <c r="AG119" s="10"/>
      <c r="AH119" s="10"/>
    </row>
    <row r="120" spans="1:34">
      <c r="A120" s="65"/>
      <c r="B120" s="66"/>
      <c r="C120" s="28"/>
      <c r="D120" s="28"/>
      <c r="E120" s="28"/>
      <c r="F120" s="28"/>
      <c r="G120" s="28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67"/>
      <c r="X120" s="40"/>
      <c r="Y120" s="10"/>
      <c r="Z120" s="10"/>
      <c r="AA120" s="28"/>
      <c r="AB120" s="10"/>
      <c r="AC120" s="10"/>
      <c r="AD120" s="10"/>
      <c r="AE120" s="10"/>
      <c r="AF120" s="28"/>
      <c r="AG120" s="10"/>
      <c r="AH120" s="10"/>
    </row>
    <row r="121" spans="1:34">
      <c r="A121" s="65"/>
      <c r="B121" s="66"/>
      <c r="C121" s="28"/>
      <c r="D121" s="28"/>
      <c r="E121" s="28"/>
      <c r="F121" s="28"/>
      <c r="G121" s="28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X121" s="40"/>
      <c r="Y121" s="10"/>
      <c r="Z121" s="10"/>
      <c r="AA121" s="28"/>
      <c r="AB121" s="10"/>
      <c r="AC121" s="10"/>
      <c r="AD121" s="10"/>
      <c r="AE121" s="10"/>
      <c r="AF121" s="28"/>
      <c r="AG121" s="10"/>
      <c r="AH121" s="10"/>
    </row>
  </sheetData>
  <sortState ref="AW44:AX87">
    <sortCondition ref="AX44:AX87"/>
  </sortState>
  <pageMargins left="0.7" right="0.7" top="0.75" bottom="0.75" header="0.3" footer="0.3"/>
  <pageSetup paperSize="9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Quenn Anne</vt:lpstr>
      <vt:lpstr>'Quenn Anne'!Print_Area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Gek</cp:lastModifiedBy>
  <cp:lastPrinted>2013-09-27T04:13:31Z</cp:lastPrinted>
  <dcterms:created xsi:type="dcterms:W3CDTF">2010-03-22T02:15:09Z</dcterms:created>
  <dcterms:modified xsi:type="dcterms:W3CDTF">2013-11-27T04:39:24Z</dcterms:modified>
</cp:coreProperties>
</file>